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440" windowHeight="11760" activeTab="5"/>
  </bookViews>
  <sheets>
    <sheet name="Družstva dívky" sheetId="1" r:id="rId1"/>
    <sheet name="Dívky" sheetId="2" r:id="rId2"/>
    <sheet name="Družstva hoši" sheetId="3" r:id="rId3"/>
    <sheet name="Hoši Brno" sheetId="4" r:id="rId4"/>
    <sheet name="Hoši kraj" sheetId="5" r:id="rId5"/>
    <sheet name="Žáci" sheetId="6" r:id="rId6"/>
  </sheets>
  <calcPr calcId="145621"/>
</workbook>
</file>

<file path=xl/calcChain.xml><?xml version="1.0" encoding="utf-8"?>
<calcChain xmlns="http://schemas.openxmlformats.org/spreadsheetml/2006/main">
  <c r="N124" i="6" l="1"/>
  <c r="M124" i="6"/>
  <c r="L124" i="6"/>
  <c r="K124" i="6"/>
  <c r="O124" i="6" s="1"/>
  <c r="N123" i="6"/>
  <c r="M123" i="6"/>
  <c r="L123" i="6"/>
  <c r="K123" i="6"/>
  <c r="O123" i="6" s="1"/>
  <c r="N122" i="6"/>
  <c r="M122" i="6"/>
  <c r="L122" i="6"/>
  <c r="K122" i="6"/>
  <c r="O122" i="6" s="1"/>
  <c r="N121" i="6"/>
  <c r="M121" i="6"/>
  <c r="L121" i="6"/>
  <c r="K121" i="6"/>
  <c r="O121" i="6" s="1"/>
  <c r="N120" i="6"/>
  <c r="M120" i="6"/>
  <c r="L120" i="6"/>
  <c r="K120" i="6"/>
  <c r="O120" i="6" s="1"/>
  <c r="N119" i="6"/>
  <c r="M119" i="6"/>
  <c r="L119" i="6"/>
  <c r="K119" i="6"/>
  <c r="O119" i="6" s="1"/>
  <c r="N118" i="6"/>
  <c r="M118" i="6"/>
  <c r="L118" i="6"/>
  <c r="K118" i="6"/>
  <c r="O118" i="6" s="1"/>
  <c r="N117" i="6"/>
  <c r="M117" i="6"/>
  <c r="L117" i="6"/>
  <c r="K117" i="6"/>
  <c r="O117" i="6" s="1"/>
  <c r="N116" i="6"/>
  <c r="M116" i="6"/>
  <c r="L116" i="6"/>
  <c r="K116" i="6"/>
  <c r="O116" i="6" s="1"/>
  <c r="N115" i="6"/>
  <c r="M115" i="6"/>
  <c r="L115" i="6"/>
  <c r="K115" i="6"/>
  <c r="O115" i="6" s="1"/>
  <c r="N114" i="6"/>
  <c r="M114" i="6"/>
  <c r="L114" i="6"/>
  <c r="K114" i="6"/>
  <c r="O114" i="6" s="1"/>
  <c r="N113" i="6"/>
  <c r="M113" i="6"/>
  <c r="L113" i="6"/>
  <c r="K113" i="6"/>
  <c r="O113" i="6" s="1"/>
  <c r="N112" i="6"/>
  <c r="M112" i="6"/>
  <c r="L112" i="6"/>
  <c r="K112" i="6"/>
  <c r="O112" i="6" s="1"/>
  <c r="N111" i="6"/>
  <c r="M111" i="6"/>
  <c r="L111" i="6"/>
  <c r="K111" i="6"/>
  <c r="O111" i="6" s="1"/>
  <c r="N110" i="6"/>
  <c r="M110" i="6"/>
  <c r="L110" i="6"/>
  <c r="K110" i="6"/>
  <c r="O110" i="6" s="1"/>
  <c r="N109" i="6"/>
  <c r="M109" i="6"/>
  <c r="L109" i="6"/>
  <c r="K109" i="6"/>
  <c r="O109" i="6" s="1"/>
  <c r="N108" i="6"/>
  <c r="M108" i="6"/>
  <c r="L108" i="6"/>
  <c r="K108" i="6"/>
  <c r="O108" i="6" s="1"/>
  <c r="N107" i="6"/>
  <c r="M107" i="6"/>
  <c r="L107" i="6"/>
  <c r="K107" i="6"/>
  <c r="O107" i="6" s="1"/>
  <c r="N106" i="6"/>
  <c r="M106" i="6"/>
  <c r="L106" i="6"/>
  <c r="K106" i="6"/>
  <c r="O106" i="6" s="1"/>
  <c r="N105" i="6"/>
  <c r="M105" i="6"/>
  <c r="L105" i="6"/>
  <c r="K105" i="6"/>
  <c r="O105" i="6" s="1"/>
  <c r="N104" i="6"/>
  <c r="M104" i="6"/>
  <c r="L104" i="6"/>
  <c r="K104" i="6"/>
  <c r="O104" i="6" s="1"/>
  <c r="N103" i="6"/>
  <c r="M103" i="6"/>
  <c r="L103" i="6"/>
  <c r="K103" i="6"/>
  <c r="O103" i="6" s="1"/>
  <c r="N102" i="6"/>
  <c r="M102" i="6"/>
  <c r="L102" i="6"/>
  <c r="K102" i="6"/>
  <c r="O102" i="6" s="1"/>
  <c r="N101" i="6"/>
  <c r="M101" i="6"/>
  <c r="L101" i="6"/>
  <c r="K101" i="6"/>
  <c r="O101" i="6" s="1"/>
  <c r="N100" i="6"/>
  <c r="M100" i="6"/>
  <c r="L100" i="6"/>
  <c r="K100" i="6"/>
  <c r="O100" i="6" s="1"/>
  <c r="N99" i="6"/>
  <c r="M99" i="6"/>
  <c r="L99" i="6"/>
  <c r="K99" i="6"/>
  <c r="O99" i="6" s="1"/>
  <c r="N98" i="6"/>
  <c r="M98" i="6"/>
  <c r="L98" i="6"/>
  <c r="K98" i="6"/>
  <c r="O98" i="6" s="1"/>
  <c r="N97" i="6"/>
  <c r="M97" i="6"/>
  <c r="L97" i="6"/>
  <c r="K97" i="6"/>
  <c r="O97" i="6" s="1"/>
  <c r="N96" i="6"/>
  <c r="M96" i="6"/>
  <c r="L96" i="6"/>
  <c r="K96" i="6"/>
  <c r="O96" i="6" s="1"/>
  <c r="N95" i="6"/>
  <c r="M95" i="6"/>
  <c r="L95" i="6"/>
  <c r="K95" i="6"/>
  <c r="O95" i="6" s="1"/>
  <c r="N94" i="6"/>
  <c r="M94" i="6"/>
  <c r="L94" i="6"/>
  <c r="K94" i="6"/>
  <c r="O94" i="6" s="1"/>
  <c r="N93" i="6"/>
  <c r="M93" i="6"/>
  <c r="L93" i="6"/>
  <c r="K93" i="6"/>
  <c r="O93" i="6" s="1"/>
  <c r="N92" i="6"/>
  <c r="M92" i="6"/>
  <c r="L92" i="6"/>
  <c r="K92" i="6"/>
  <c r="O92" i="6" s="1"/>
  <c r="N91" i="6"/>
  <c r="M91" i="6"/>
  <c r="L91" i="6"/>
  <c r="K91" i="6"/>
  <c r="O91" i="6" s="1"/>
  <c r="N90" i="6"/>
  <c r="M90" i="6"/>
  <c r="L90" i="6"/>
  <c r="K90" i="6"/>
  <c r="O90" i="6" s="1"/>
  <c r="N89" i="6"/>
  <c r="M89" i="6"/>
  <c r="L89" i="6"/>
  <c r="K89" i="6"/>
  <c r="O89" i="6" s="1"/>
  <c r="N88" i="6"/>
  <c r="M88" i="6"/>
  <c r="L88" i="6"/>
  <c r="K88" i="6"/>
  <c r="O88" i="6" s="1"/>
  <c r="N87" i="6"/>
  <c r="M87" i="6"/>
  <c r="L87" i="6"/>
  <c r="K87" i="6"/>
  <c r="O87" i="6" s="1"/>
  <c r="N86" i="6"/>
  <c r="M86" i="6"/>
  <c r="L86" i="6"/>
  <c r="K86" i="6"/>
  <c r="O86" i="6" s="1"/>
  <c r="N85" i="6"/>
  <c r="M85" i="6"/>
  <c r="L85" i="6"/>
  <c r="K85" i="6"/>
  <c r="O85" i="6" s="1"/>
  <c r="N84" i="6"/>
  <c r="M84" i="6"/>
  <c r="L84" i="6"/>
  <c r="K84" i="6"/>
  <c r="O84" i="6" s="1"/>
  <c r="N83" i="6"/>
  <c r="M83" i="6"/>
  <c r="L83" i="6"/>
  <c r="K83" i="6"/>
  <c r="O83" i="6" s="1"/>
  <c r="N82" i="6"/>
  <c r="M82" i="6"/>
  <c r="L82" i="6"/>
  <c r="K82" i="6"/>
  <c r="O82" i="6" s="1"/>
  <c r="N81" i="6"/>
  <c r="M81" i="6"/>
  <c r="L81" i="6"/>
  <c r="K81" i="6"/>
  <c r="O81" i="6" s="1"/>
  <c r="N80" i="6"/>
  <c r="M80" i="6"/>
  <c r="L80" i="6"/>
  <c r="K80" i="6"/>
  <c r="O80" i="6" s="1"/>
  <c r="N79" i="6"/>
  <c r="M79" i="6"/>
  <c r="L79" i="6"/>
  <c r="K79" i="6"/>
  <c r="O79" i="6" s="1"/>
  <c r="N78" i="6"/>
  <c r="M78" i="6"/>
  <c r="L78" i="6"/>
  <c r="K78" i="6"/>
  <c r="O78" i="6" s="1"/>
  <c r="N77" i="6"/>
  <c r="M77" i="6"/>
  <c r="L77" i="6"/>
  <c r="K77" i="6"/>
  <c r="O77" i="6" s="1"/>
  <c r="N76" i="6"/>
  <c r="M76" i="6"/>
  <c r="L76" i="6"/>
  <c r="K76" i="6"/>
  <c r="O76" i="6" s="1"/>
  <c r="N75" i="6"/>
  <c r="M75" i="6"/>
  <c r="L75" i="6"/>
  <c r="K75" i="6"/>
  <c r="O75" i="6" s="1"/>
  <c r="N74" i="6"/>
  <c r="M74" i="6"/>
  <c r="L74" i="6"/>
  <c r="K74" i="6"/>
  <c r="O74" i="6" s="1"/>
  <c r="N73" i="6"/>
  <c r="M73" i="6"/>
  <c r="L73" i="6"/>
  <c r="K73" i="6"/>
  <c r="O73" i="6" s="1"/>
  <c r="N72" i="6"/>
  <c r="M72" i="6"/>
  <c r="L72" i="6"/>
  <c r="K72" i="6"/>
  <c r="O72" i="6" s="1"/>
  <c r="N71" i="6"/>
  <c r="M71" i="6"/>
  <c r="L71" i="6"/>
  <c r="K71" i="6"/>
  <c r="O71" i="6" s="1"/>
  <c r="N70" i="6"/>
  <c r="M70" i="6"/>
  <c r="L70" i="6"/>
  <c r="K70" i="6"/>
  <c r="N69" i="6"/>
  <c r="M69" i="6"/>
  <c r="L69" i="6"/>
  <c r="K69" i="6"/>
  <c r="O69" i="6" s="1"/>
  <c r="N63" i="6"/>
  <c r="M63" i="6"/>
  <c r="L63" i="6"/>
  <c r="K63" i="6"/>
  <c r="N62" i="6"/>
  <c r="M62" i="6"/>
  <c r="L62" i="6"/>
  <c r="K62" i="6"/>
  <c r="N61" i="6"/>
  <c r="M61" i="6"/>
  <c r="L61" i="6"/>
  <c r="K61" i="6"/>
  <c r="N60" i="6"/>
  <c r="M60" i="6"/>
  <c r="L60" i="6"/>
  <c r="K60" i="6"/>
  <c r="N59" i="6"/>
  <c r="M59" i="6"/>
  <c r="L59" i="6"/>
  <c r="K59" i="6"/>
  <c r="N58" i="6"/>
  <c r="M58" i="6"/>
  <c r="L58" i="6"/>
  <c r="K58" i="6"/>
  <c r="N57" i="6"/>
  <c r="M57" i="6"/>
  <c r="L57" i="6"/>
  <c r="K57" i="6"/>
  <c r="N56" i="6"/>
  <c r="M56" i="6"/>
  <c r="L56" i="6"/>
  <c r="K56" i="6"/>
  <c r="N55" i="6"/>
  <c r="M55" i="6"/>
  <c r="L55" i="6"/>
  <c r="K55" i="6"/>
  <c r="N54" i="6"/>
  <c r="M54" i="6"/>
  <c r="L54" i="6"/>
  <c r="K54" i="6"/>
  <c r="N53" i="6"/>
  <c r="M53" i="6"/>
  <c r="L53" i="6"/>
  <c r="K53" i="6"/>
  <c r="N52" i="6"/>
  <c r="M52" i="6"/>
  <c r="L52" i="6"/>
  <c r="K52" i="6"/>
  <c r="N51" i="6"/>
  <c r="M51" i="6"/>
  <c r="L51" i="6"/>
  <c r="K51" i="6"/>
  <c r="N50" i="6"/>
  <c r="M50" i="6"/>
  <c r="L50" i="6"/>
  <c r="K50" i="6"/>
  <c r="N49" i="6"/>
  <c r="M49" i="6"/>
  <c r="L49" i="6"/>
  <c r="K49" i="6"/>
  <c r="N48" i="6"/>
  <c r="M48" i="6"/>
  <c r="L48" i="6"/>
  <c r="K48" i="6"/>
  <c r="N47" i="6"/>
  <c r="M47" i="6"/>
  <c r="L47" i="6"/>
  <c r="K47" i="6"/>
  <c r="N46" i="6"/>
  <c r="M46" i="6"/>
  <c r="L46" i="6"/>
  <c r="K46" i="6"/>
  <c r="N45" i="6"/>
  <c r="M45" i="6"/>
  <c r="L45" i="6"/>
  <c r="K45" i="6"/>
  <c r="N44" i="6"/>
  <c r="M44" i="6"/>
  <c r="L44" i="6"/>
  <c r="K44" i="6"/>
  <c r="N43" i="6"/>
  <c r="M43" i="6"/>
  <c r="L43" i="6"/>
  <c r="K43" i="6"/>
  <c r="N42" i="6"/>
  <c r="M42" i="6"/>
  <c r="L42" i="6"/>
  <c r="K42" i="6"/>
  <c r="N41" i="6"/>
  <c r="M41" i="6"/>
  <c r="L41" i="6"/>
  <c r="K41" i="6"/>
  <c r="N40" i="6"/>
  <c r="M40" i="6"/>
  <c r="L40" i="6"/>
  <c r="K40" i="6"/>
  <c r="N39" i="6"/>
  <c r="M39" i="6"/>
  <c r="L39" i="6"/>
  <c r="K39" i="6"/>
  <c r="N38" i="6"/>
  <c r="M38" i="6"/>
  <c r="L38" i="6"/>
  <c r="K38" i="6"/>
  <c r="N37" i="6"/>
  <c r="M37" i="6"/>
  <c r="L37" i="6"/>
  <c r="K37" i="6"/>
  <c r="O70" i="6" l="1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M56" i="5"/>
  <c r="L56" i="5"/>
  <c r="K56" i="5"/>
  <c r="J56" i="5"/>
  <c r="N56" i="5" s="1"/>
  <c r="M55" i="5"/>
  <c r="L55" i="5"/>
  <c r="K55" i="5"/>
  <c r="J55" i="5"/>
  <c r="N55" i="5" s="1"/>
  <c r="M54" i="5"/>
  <c r="L54" i="5"/>
  <c r="K54" i="5"/>
  <c r="J54" i="5"/>
  <c r="N54" i="5" s="1"/>
  <c r="M53" i="5"/>
  <c r="L53" i="5"/>
  <c r="K53" i="5"/>
  <c r="J53" i="5"/>
  <c r="N53" i="5" s="1"/>
  <c r="M52" i="5"/>
  <c r="L52" i="5"/>
  <c r="K52" i="5"/>
  <c r="J52" i="5"/>
  <c r="N52" i="5" s="1"/>
  <c r="M51" i="5"/>
  <c r="L51" i="5"/>
  <c r="K51" i="5"/>
  <c r="J51" i="5"/>
  <c r="N51" i="5" s="1"/>
  <c r="M50" i="5"/>
  <c r="L50" i="5"/>
  <c r="K50" i="5"/>
  <c r="J50" i="5"/>
  <c r="N50" i="5" s="1"/>
  <c r="M49" i="5"/>
  <c r="L49" i="5"/>
  <c r="K49" i="5"/>
  <c r="J49" i="5"/>
  <c r="N49" i="5" s="1"/>
  <c r="M48" i="5"/>
  <c r="L48" i="5"/>
  <c r="K48" i="5"/>
  <c r="J48" i="5"/>
  <c r="N48" i="5" s="1"/>
  <c r="M47" i="5"/>
  <c r="L47" i="5"/>
  <c r="K47" i="5"/>
  <c r="J47" i="5"/>
  <c r="N47" i="5" s="1"/>
  <c r="M46" i="5"/>
  <c r="L46" i="5"/>
  <c r="K46" i="5"/>
  <c r="J46" i="5"/>
  <c r="N46" i="5" s="1"/>
  <c r="M45" i="5"/>
  <c r="L45" i="5"/>
  <c r="K45" i="5"/>
  <c r="J45" i="5"/>
  <c r="N45" i="5" s="1"/>
  <c r="M44" i="5"/>
  <c r="L44" i="5"/>
  <c r="K44" i="5"/>
  <c r="J44" i="5"/>
  <c r="N44" i="5" s="1"/>
  <c r="M43" i="5"/>
  <c r="L43" i="5"/>
  <c r="K43" i="5"/>
  <c r="J43" i="5"/>
  <c r="N43" i="5" s="1"/>
  <c r="M42" i="5"/>
  <c r="L42" i="5"/>
  <c r="K42" i="5"/>
  <c r="J42" i="5"/>
  <c r="N42" i="5" s="1"/>
  <c r="M41" i="5"/>
  <c r="L41" i="5"/>
  <c r="K41" i="5"/>
  <c r="J41" i="5"/>
  <c r="N41" i="5" s="1"/>
  <c r="M40" i="5"/>
  <c r="L40" i="5"/>
  <c r="K40" i="5"/>
  <c r="J40" i="5"/>
  <c r="N40" i="5" s="1"/>
  <c r="M39" i="5"/>
  <c r="L39" i="5"/>
  <c r="K39" i="5"/>
  <c r="J39" i="5"/>
  <c r="N39" i="5" s="1"/>
  <c r="M38" i="5"/>
  <c r="L38" i="5"/>
  <c r="K38" i="5"/>
  <c r="J38" i="5"/>
  <c r="N38" i="5" s="1"/>
  <c r="M37" i="5"/>
  <c r="L37" i="5"/>
  <c r="K37" i="5"/>
  <c r="J37" i="5"/>
  <c r="N37" i="5" s="1"/>
  <c r="M36" i="5"/>
  <c r="L36" i="5"/>
  <c r="K36" i="5"/>
  <c r="J36" i="5"/>
  <c r="N36" i="5" s="1"/>
  <c r="M35" i="5"/>
  <c r="L35" i="5"/>
  <c r="K35" i="5"/>
  <c r="J35" i="5"/>
  <c r="N35" i="5" s="1"/>
  <c r="M34" i="5"/>
  <c r="L34" i="5"/>
  <c r="K34" i="5"/>
  <c r="J34" i="5"/>
  <c r="N34" i="5" s="1"/>
  <c r="M33" i="5"/>
  <c r="L33" i="5"/>
  <c r="K33" i="5"/>
  <c r="J33" i="5"/>
  <c r="N33" i="5" s="1"/>
  <c r="M32" i="5"/>
  <c r="L32" i="5"/>
  <c r="K32" i="5"/>
  <c r="J32" i="5"/>
  <c r="N32" i="5" s="1"/>
  <c r="M31" i="5"/>
  <c r="L31" i="5"/>
  <c r="K31" i="5"/>
  <c r="J31" i="5"/>
  <c r="N31" i="5" s="1"/>
  <c r="M30" i="5"/>
  <c r="L30" i="5"/>
  <c r="K30" i="5"/>
  <c r="J30" i="5"/>
  <c r="N30" i="5" s="1"/>
  <c r="M29" i="5"/>
  <c r="L29" i="5"/>
  <c r="K29" i="5"/>
  <c r="J29" i="5"/>
  <c r="N29" i="5" s="1"/>
  <c r="M28" i="5"/>
  <c r="L28" i="5"/>
  <c r="K28" i="5"/>
  <c r="J28" i="5"/>
  <c r="N28" i="5" s="1"/>
  <c r="M27" i="5"/>
  <c r="L27" i="5"/>
  <c r="K27" i="5"/>
  <c r="J27" i="5"/>
  <c r="N27" i="5" s="1"/>
  <c r="M26" i="5"/>
  <c r="L26" i="5"/>
  <c r="K26" i="5"/>
  <c r="J26" i="5"/>
  <c r="N26" i="5" s="1"/>
  <c r="M25" i="5"/>
  <c r="L25" i="5"/>
  <c r="K25" i="5"/>
  <c r="J25" i="5"/>
  <c r="N25" i="5" s="1"/>
  <c r="M24" i="5"/>
  <c r="L24" i="5"/>
  <c r="K24" i="5"/>
  <c r="J24" i="5"/>
  <c r="N24" i="5" s="1"/>
  <c r="M23" i="5"/>
  <c r="L23" i="5"/>
  <c r="K23" i="5"/>
  <c r="J23" i="5"/>
  <c r="N23" i="5" s="1"/>
  <c r="M22" i="5"/>
  <c r="L22" i="5"/>
  <c r="K22" i="5"/>
  <c r="J22" i="5"/>
  <c r="M21" i="5"/>
  <c r="L21" i="5"/>
  <c r="K21" i="5"/>
  <c r="J21" i="5"/>
  <c r="N21" i="5" s="1"/>
  <c r="M20" i="5"/>
  <c r="L20" i="5"/>
  <c r="K20" i="5"/>
  <c r="J20" i="5"/>
  <c r="N20" i="5" s="1"/>
  <c r="M19" i="5"/>
  <c r="L19" i="5"/>
  <c r="K19" i="5"/>
  <c r="J19" i="5"/>
  <c r="M18" i="5"/>
  <c r="L18" i="5"/>
  <c r="K18" i="5"/>
  <c r="J18" i="5"/>
  <c r="N18" i="5" s="1"/>
  <c r="M17" i="5"/>
  <c r="L17" i="5"/>
  <c r="K17" i="5"/>
  <c r="J17" i="5"/>
  <c r="N17" i="5" s="1"/>
  <c r="M16" i="5"/>
  <c r="L16" i="5"/>
  <c r="K16" i="5"/>
  <c r="J16" i="5"/>
  <c r="M15" i="5"/>
  <c r="L15" i="5"/>
  <c r="K15" i="5"/>
  <c r="J15" i="5"/>
  <c r="M14" i="5"/>
  <c r="L14" i="5"/>
  <c r="K14" i="5"/>
  <c r="J14" i="5"/>
  <c r="N14" i="5" s="1"/>
  <c r="M13" i="5"/>
  <c r="L13" i="5"/>
  <c r="K13" i="5"/>
  <c r="J13" i="5"/>
  <c r="M12" i="5"/>
  <c r="L12" i="5"/>
  <c r="K12" i="5"/>
  <c r="J12" i="5"/>
  <c r="N12" i="5" s="1"/>
  <c r="M11" i="5"/>
  <c r="L11" i="5"/>
  <c r="K11" i="5"/>
  <c r="J11" i="5"/>
  <c r="N11" i="5" s="1"/>
  <c r="M10" i="5"/>
  <c r="L10" i="5"/>
  <c r="K10" i="5"/>
  <c r="J10" i="5"/>
  <c r="M9" i="5"/>
  <c r="L9" i="5"/>
  <c r="K9" i="5"/>
  <c r="J9" i="5"/>
  <c r="M8" i="5"/>
  <c r="L8" i="5"/>
  <c r="K8" i="5"/>
  <c r="J8" i="5"/>
  <c r="M7" i="5"/>
  <c r="L7" i="5"/>
  <c r="K7" i="5"/>
  <c r="J7" i="5"/>
  <c r="J7" i="4"/>
  <c r="K7" i="4"/>
  <c r="N7" i="4" s="1"/>
  <c r="L7" i="4"/>
  <c r="M7" i="4"/>
  <c r="J8" i="4"/>
  <c r="K8" i="4"/>
  <c r="L8" i="4"/>
  <c r="M8" i="4"/>
  <c r="J9" i="4"/>
  <c r="K9" i="4"/>
  <c r="N9" i="4" s="1"/>
  <c r="L9" i="4"/>
  <c r="M9" i="4"/>
  <c r="J10" i="4"/>
  <c r="K10" i="4"/>
  <c r="L10" i="4"/>
  <c r="M10" i="4"/>
  <c r="J11" i="4"/>
  <c r="K11" i="4"/>
  <c r="N11" i="4" s="1"/>
  <c r="L11" i="4"/>
  <c r="M11" i="4"/>
  <c r="J12" i="4"/>
  <c r="K12" i="4"/>
  <c r="L12" i="4"/>
  <c r="M12" i="4"/>
  <c r="J13" i="4"/>
  <c r="K13" i="4"/>
  <c r="N13" i="4" s="1"/>
  <c r="L13" i="4"/>
  <c r="M13" i="4"/>
  <c r="J14" i="4"/>
  <c r="K14" i="4"/>
  <c r="L14" i="4"/>
  <c r="M14" i="4"/>
  <c r="J15" i="4"/>
  <c r="K15" i="4"/>
  <c r="N15" i="4" s="1"/>
  <c r="L15" i="4"/>
  <c r="M15" i="4"/>
  <c r="J16" i="4"/>
  <c r="K16" i="4"/>
  <c r="L16" i="4"/>
  <c r="M16" i="4"/>
  <c r="J17" i="4"/>
  <c r="K17" i="4"/>
  <c r="N17" i="4" s="1"/>
  <c r="L17" i="4"/>
  <c r="M17" i="4"/>
  <c r="J18" i="4"/>
  <c r="K18" i="4"/>
  <c r="L18" i="4"/>
  <c r="M18" i="4"/>
  <c r="J19" i="4"/>
  <c r="K19" i="4"/>
  <c r="N19" i="4" s="1"/>
  <c r="L19" i="4"/>
  <c r="M19" i="4"/>
  <c r="J20" i="4"/>
  <c r="K20" i="4"/>
  <c r="L20" i="4"/>
  <c r="M20" i="4"/>
  <c r="J21" i="4"/>
  <c r="K21" i="4"/>
  <c r="N21" i="4" s="1"/>
  <c r="L21" i="4"/>
  <c r="M21" i="4"/>
  <c r="J22" i="4"/>
  <c r="K22" i="4"/>
  <c r="L22" i="4"/>
  <c r="M22" i="4"/>
  <c r="J23" i="4"/>
  <c r="K23" i="4"/>
  <c r="N23" i="4" s="1"/>
  <c r="L23" i="4"/>
  <c r="M23" i="4"/>
  <c r="J24" i="4"/>
  <c r="K24" i="4"/>
  <c r="L24" i="4"/>
  <c r="M24" i="4"/>
  <c r="J25" i="4"/>
  <c r="K25" i="4"/>
  <c r="N25" i="4" s="1"/>
  <c r="L25" i="4"/>
  <c r="M25" i="4"/>
  <c r="J26" i="4"/>
  <c r="K26" i="4"/>
  <c r="L26" i="4"/>
  <c r="M26" i="4"/>
  <c r="J27" i="4"/>
  <c r="K27" i="4"/>
  <c r="L27" i="4"/>
  <c r="M27" i="4"/>
  <c r="J28" i="4"/>
  <c r="K28" i="4"/>
  <c r="L28" i="4"/>
  <c r="M28" i="4"/>
  <c r="J29" i="4"/>
  <c r="K29" i="4"/>
  <c r="N29" i="4" s="1"/>
  <c r="L29" i="4"/>
  <c r="M29" i="4"/>
  <c r="J30" i="4"/>
  <c r="K30" i="4"/>
  <c r="L30" i="4"/>
  <c r="M30" i="4"/>
  <c r="J31" i="4"/>
  <c r="K31" i="4"/>
  <c r="L31" i="4"/>
  <c r="M31" i="4"/>
  <c r="J32" i="4"/>
  <c r="K32" i="4"/>
  <c r="L32" i="4"/>
  <c r="M32" i="4"/>
  <c r="J33" i="4"/>
  <c r="K33" i="4"/>
  <c r="N33" i="4" s="1"/>
  <c r="L33" i="4"/>
  <c r="M33" i="4"/>
  <c r="J34" i="4"/>
  <c r="K34" i="4"/>
  <c r="L34" i="4"/>
  <c r="M34" i="4"/>
  <c r="J35" i="4"/>
  <c r="K35" i="4"/>
  <c r="L35" i="4"/>
  <c r="M35" i="4"/>
  <c r="J36" i="4"/>
  <c r="K36" i="4"/>
  <c r="L36" i="4"/>
  <c r="M36" i="4"/>
  <c r="J37" i="4"/>
  <c r="K37" i="4"/>
  <c r="N37" i="4" s="1"/>
  <c r="L37" i="4"/>
  <c r="M37" i="4"/>
  <c r="J38" i="4"/>
  <c r="K38" i="4"/>
  <c r="L38" i="4"/>
  <c r="M38" i="4"/>
  <c r="J39" i="4"/>
  <c r="K39" i="4"/>
  <c r="L39" i="4"/>
  <c r="M39" i="4"/>
  <c r="J40" i="4"/>
  <c r="K40" i="4"/>
  <c r="L40" i="4"/>
  <c r="M40" i="4"/>
  <c r="N8" i="4"/>
  <c r="N10" i="4"/>
  <c r="N12" i="4"/>
  <c r="N14" i="4"/>
  <c r="N16" i="4"/>
  <c r="N18" i="4"/>
  <c r="N20" i="4"/>
  <c r="N22" i="4"/>
  <c r="N24" i="4"/>
  <c r="N27" i="4"/>
  <c r="N31" i="4"/>
  <c r="N35" i="4"/>
  <c r="N39" i="4"/>
  <c r="N7" i="5" l="1"/>
  <c r="N9" i="5"/>
  <c r="N15" i="5"/>
  <c r="N16" i="5"/>
  <c r="N19" i="5"/>
  <c r="N22" i="5"/>
  <c r="N8" i="5"/>
  <c r="N10" i="5"/>
  <c r="N13" i="5"/>
  <c r="N40" i="4"/>
  <c r="N38" i="4"/>
  <c r="N36" i="4"/>
  <c r="N34" i="4"/>
  <c r="N32" i="4"/>
  <c r="N30" i="4"/>
  <c r="N28" i="4"/>
  <c r="N26" i="4"/>
</calcChain>
</file>

<file path=xl/sharedStrings.xml><?xml version="1.0" encoding="utf-8"?>
<sst xmlns="http://schemas.openxmlformats.org/spreadsheetml/2006/main" count="1130" uniqueCount="381">
  <si>
    <t>Pořadí kraje</t>
  </si>
  <si>
    <t>Pořadí Brna</t>
  </si>
  <si>
    <t>Škola</t>
  </si>
  <si>
    <t>Celkem bodů</t>
  </si>
  <si>
    <t>1.</t>
  </si>
  <si>
    <t>2.</t>
  </si>
  <si>
    <t>3.</t>
  </si>
  <si>
    <t>4.</t>
  </si>
  <si>
    <t>5.</t>
  </si>
  <si>
    <t>6.</t>
  </si>
  <si>
    <t>BPA Brno</t>
  </si>
  <si>
    <t>n.</t>
  </si>
  <si>
    <t>7.</t>
  </si>
  <si>
    <t>8.</t>
  </si>
  <si>
    <t>Gymnázium Blansko</t>
  </si>
  <si>
    <t>BIGY Brno</t>
  </si>
  <si>
    <t>Gymnázium Jaroška Brno</t>
  </si>
  <si>
    <t>CMG Brno</t>
  </si>
  <si>
    <t>Gymnázium Boskovice</t>
  </si>
  <si>
    <t>SPŠ E.Beneše a OA Břeclav</t>
  </si>
  <si>
    <t>9.</t>
  </si>
  <si>
    <t>CSZŠ Grohova Brno</t>
  </si>
  <si>
    <t>ms</t>
  </si>
  <si>
    <t xml:space="preserve"> ms</t>
  </si>
  <si>
    <t>Gymnázium Křenová Brno B</t>
  </si>
  <si>
    <t>Gymnázium Křenová Brno A</t>
  </si>
  <si>
    <t>Silový čtyřboj děvčat, 2019 Brno</t>
  </si>
  <si>
    <t xml:space="preserve">Pořadí </t>
  </si>
  <si>
    <t>JM kraj</t>
  </si>
  <si>
    <t>Brno</t>
  </si>
  <si>
    <t>Příjmení</t>
  </si>
  <si>
    <t>Jméno</t>
  </si>
  <si>
    <t xml:space="preserve">škola </t>
  </si>
  <si>
    <t xml:space="preserve">šplh </t>
  </si>
  <si>
    <t>Trojskok</t>
  </si>
  <si>
    <t xml:space="preserve">hod míčem </t>
  </si>
  <si>
    <t>sedy-lehy</t>
  </si>
  <si>
    <t>Body    celkem</t>
  </si>
  <si>
    <t>výkon</t>
  </si>
  <si>
    <t>body</t>
  </si>
  <si>
    <t>Šmerdová</t>
  </si>
  <si>
    <t>Veronika</t>
  </si>
  <si>
    <t xml:space="preserve">Háziová </t>
  </si>
  <si>
    <t>Aneta</t>
  </si>
  <si>
    <t xml:space="preserve">Neužilová </t>
  </si>
  <si>
    <t>Adéla</t>
  </si>
  <si>
    <t>Burešová</t>
  </si>
  <si>
    <t>Hana</t>
  </si>
  <si>
    <t xml:space="preserve">Chlumecká </t>
  </si>
  <si>
    <t>Denisa</t>
  </si>
  <si>
    <t xml:space="preserve">Svobodová </t>
  </si>
  <si>
    <t>Lenka</t>
  </si>
  <si>
    <t>Skoumalová</t>
  </si>
  <si>
    <t>Michaela</t>
  </si>
  <si>
    <t>GYM Blansko</t>
  </si>
  <si>
    <t>Koutná</t>
  </si>
  <si>
    <t>Gabriela</t>
  </si>
  <si>
    <t xml:space="preserve">Němcová </t>
  </si>
  <si>
    <t>10.</t>
  </si>
  <si>
    <t xml:space="preserve">Chlupová </t>
  </si>
  <si>
    <t>Anna-Marie</t>
  </si>
  <si>
    <t>11.</t>
  </si>
  <si>
    <t>Marie</t>
  </si>
  <si>
    <t>12.</t>
  </si>
  <si>
    <t>Marečková</t>
  </si>
  <si>
    <t>Leona</t>
  </si>
  <si>
    <t>13.</t>
  </si>
  <si>
    <t>Virčíková</t>
  </si>
  <si>
    <t>14.</t>
  </si>
  <si>
    <t xml:space="preserve">Matulová </t>
  </si>
  <si>
    <t>Monika</t>
  </si>
  <si>
    <t>SPŠ E. Beneše a OA Břeclav</t>
  </si>
  <si>
    <t>15.</t>
  </si>
  <si>
    <t>Hlaváčková</t>
  </si>
  <si>
    <t>Martina</t>
  </si>
  <si>
    <t>16.</t>
  </si>
  <si>
    <t>Klinkovská</t>
  </si>
  <si>
    <t>Zdeňka</t>
  </si>
  <si>
    <t>17.</t>
  </si>
  <si>
    <t>Syrovátková</t>
  </si>
  <si>
    <t>Andrea</t>
  </si>
  <si>
    <t>18.</t>
  </si>
  <si>
    <t>Hudečková</t>
  </si>
  <si>
    <t>Barbora</t>
  </si>
  <si>
    <t>19.</t>
  </si>
  <si>
    <t xml:space="preserve">Marušková </t>
  </si>
  <si>
    <t>Julie</t>
  </si>
  <si>
    <t xml:space="preserve"> 20.  </t>
  </si>
  <si>
    <t xml:space="preserve">Dokoupilová </t>
  </si>
  <si>
    <t>Kristýna</t>
  </si>
  <si>
    <t>21.</t>
  </si>
  <si>
    <t>Juřičková</t>
  </si>
  <si>
    <t>Helena</t>
  </si>
  <si>
    <t>CSZŠ Grohova</t>
  </si>
  <si>
    <t>22.</t>
  </si>
  <si>
    <t xml:space="preserve">Cejpková </t>
  </si>
  <si>
    <t>Gymnázium Jaroška</t>
  </si>
  <si>
    <t>23.</t>
  </si>
  <si>
    <t>Mezníková</t>
  </si>
  <si>
    <t>Tereza</t>
  </si>
  <si>
    <t xml:space="preserve">24. </t>
  </si>
  <si>
    <t>Knoblochová</t>
  </si>
  <si>
    <t>Ema</t>
  </si>
  <si>
    <t>25.</t>
  </si>
  <si>
    <t>Ondráčková</t>
  </si>
  <si>
    <t>CGM Brno</t>
  </si>
  <si>
    <t>20.</t>
  </si>
  <si>
    <t>Hladíková</t>
  </si>
  <si>
    <t>Monica</t>
  </si>
  <si>
    <t>27.</t>
  </si>
  <si>
    <t>Dulovcová</t>
  </si>
  <si>
    <t>Lucie</t>
  </si>
  <si>
    <t>28.</t>
  </si>
  <si>
    <t xml:space="preserve">Ráčková </t>
  </si>
  <si>
    <t>Klaudie</t>
  </si>
  <si>
    <t>29.</t>
  </si>
  <si>
    <t>Havránková</t>
  </si>
  <si>
    <t>Gymnázium Křenová</t>
  </si>
  <si>
    <t>30.</t>
  </si>
  <si>
    <t>Ševčíková</t>
  </si>
  <si>
    <t>Anna</t>
  </si>
  <si>
    <t>31.</t>
  </si>
  <si>
    <t>Záděláková</t>
  </si>
  <si>
    <t>Iveta</t>
  </si>
  <si>
    <t>32.</t>
  </si>
  <si>
    <t>24.</t>
  </si>
  <si>
    <t>Uhrová</t>
  </si>
  <si>
    <t>33.</t>
  </si>
  <si>
    <t>Ondřejová</t>
  </si>
  <si>
    <t>Jana</t>
  </si>
  <si>
    <t>34.</t>
  </si>
  <si>
    <t>26.</t>
  </si>
  <si>
    <t>Mlčochová</t>
  </si>
  <si>
    <t>Nela</t>
  </si>
  <si>
    <t>35.</t>
  </si>
  <si>
    <t>Šebelová</t>
  </si>
  <si>
    <t>36.</t>
  </si>
  <si>
    <t xml:space="preserve">Provazníková </t>
  </si>
  <si>
    <t>Kateřina</t>
  </si>
  <si>
    <t>37.</t>
  </si>
  <si>
    <t>Morozjuková</t>
  </si>
  <si>
    <t>Natálie</t>
  </si>
  <si>
    <t>38.</t>
  </si>
  <si>
    <t>Augustinová</t>
  </si>
  <si>
    <t>Patricie</t>
  </si>
  <si>
    <t>39.</t>
  </si>
  <si>
    <t>Burianová</t>
  </si>
  <si>
    <t>Petra</t>
  </si>
  <si>
    <t>40.</t>
  </si>
  <si>
    <t>Křížová</t>
  </si>
  <si>
    <t>41.</t>
  </si>
  <si>
    <t>Juřenčáková</t>
  </si>
  <si>
    <t>42.</t>
  </si>
  <si>
    <t xml:space="preserve">Sakánková </t>
  </si>
  <si>
    <t>Nikola</t>
  </si>
  <si>
    <t>Trivis Brno</t>
  </si>
  <si>
    <t>43.</t>
  </si>
  <si>
    <t>Plisková</t>
  </si>
  <si>
    <t xml:space="preserve">   Silový čtyřboj  dívek single - Přebor BRNO a přebor JM kraje 2019</t>
  </si>
  <si>
    <t>Přebor Brna a JIM kraje v "SILOVÉM ČTYŘBOJI" hoši 2019</t>
  </si>
  <si>
    <t>a) soutěž družstev - Brno</t>
  </si>
  <si>
    <t>Pořadí</t>
  </si>
  <si>
    <t>Body</t>
  </si>
  <si>
    <t>BPA Brno, Zoubkova</t>
  </si>
  <si>
    <t>b.</t>
  </si>
  <si>
    <t>SŠ polytechnická, Jílová, Brno "A"</t>
  </si>
  <si>
    <t>SŠ TE Olomoucká Brno "A"</t>
  </si>
  <si>
    <t>BIGY Brno "A"</t>
  </si>
  <si>
    <t xml:space="preserve">SŠ TE Olomoucká Brno "B" </t>
  </si>
  <si>
    <t>SŠ polytechnická, Jílová, Brno "B"</t>
  </si>
  <si>
    <t>Střední škola veřejnoprávní Brno, TRIVIS</t>
  </si>
  <si>
    <t>CMG a SOŠP Brno</t>
  </si>
  <si>
    <t>SPŠ Jedovnice</t>
  </si>
  <si>
    <t>b) soutěž družstev - JM kraj</t>
  </si>
  <si>
    <t xml:space="preserve">Soutěž jednotlivců : </t>
  </si>
  <si>
    <t>výkony</t>
  </si>
  <si>
    <t>bodů</t>
  </si>
  <si>
    <t>Rok narození</t>
  </si>
  <si>
    <t>Shyby</t>
  </si>
  <si>
    <t>Tlaky</t>
  </si>
  <si>
    <t>Svis vznesmo</t>
  </si>
  <si>
    <t>celkem</t>
  </si>
  <si>
    <t>Votava</t>
  </si>
  <si>
    <t>Erik</t>
  </si>
  <si>
    <t xml:space="preserve">Bezpečnostně právní akademie BRNO  </t>
  </si>
  <si>
    <t>Švec</t>
  </si>
  <si>
    <t>Pavel</t>
  </si>
  <si>
    <t>Nejedlý</t>
  </si>
  <si>
    <t>Matyáš</t>
  </si>
  <si>
    <t>SŠ Purkyňova Brno jednotlivec</t>
  </si>
  <si>
    <t>Vašek</t>
  </si>
  <si>
    <t>Gabriel</t>
  </si>
  <si>
    <t>Burýšek</t>
  </si>
  <si>
    <t>Tomáš</t>
  </si>
  <si>
    <t>Danhofer</t>
  </si>
  <si>
    <t>Jakub</t>
  </si>
  <si>
    <t>Coufal</t>
  </si>
  <si>
    <t>Lukáš</t>
  </si>
  <si>
    <t>Urban</t>
  </si>
  <si>
    <t>Dominik</t>
  </si>
  <si>
    <t>Hanousek</t>
  </si>
  <si>
    <t>Mikoláš</t>
  </si>
  <si>
    <t>Šmerda</t>
  </si>
  <si>
    <t>Karel</t>
  </si>
  <si>
    <t>Zavadil</t>
  </si>
  <si>
    <t>Asmus</t>
  </si>
  <si>
    <t>Kotek</t>
  </si>
  <si>
    <t>Filip</t>
  </si>
  <si>
    <t>Hranička</t>
  </si>
  <si>
    <t>Jan</t>
  </si>
  <si>
    <t>Skalický</t>
  </si>
  <si>
    <t>Jiří</t>
  </si>
  <si>
    <t>Khán</t>
  </si>
  <si>
    <t>Fuksa</t>
  </si>
  <si>
    <t>Roman</t>
  </si>
  <si>
    <t>Polach</t>
  </si>
  <si>
    <t>Malý</t>
  </si>
  <si>
    <t>Novák</t>
  </si>
  <si>
    <t>Martin</t>
  </si>
  <si>
    <t>Jurásek</t>
  </si>
  <si>
    <t>Vojtěch</t>
  </si>
  <si>
    <t>Krupár</t>
  </si>
  <si>
    <t>Petr</t>
  </si>
  <si>
    <t xml:space="preserve">Furle </t>
  </si>
  <si>
    <t>Mazmanov</t>
  </si>
  <si>
    <t>Alexandr</t>
  </si>
  <si>
    <t xml:space="preserve">Lunzar </t>
  </si>
  <si>
    <t>Joukl</t>
  </si>
  <si>
    <t>Marek</t>
  </si>
  <si>
    <t>Topinka</t>
  </si>
  <si>
    <t>Scholz</t>
  </si>
  <si>
    <t>Thomas</t>
  </si>
  <si>
    <t>Trnavský</t>
  </si>
  <si>
    <t>Kvasníčka</t>
  </si>
  <si>
    <t>Kryštof</t>
  </si>
  <si>
    <t>Konečný</t>
  </si>
  <si>
    <t xml:space="preserve">Kresáč </t>
  </si>
  <si>
    <t>Miroslav</t>
  </si>
  <si>
    <t>Střední škola veřejnoprávní Brno, TRIVIS jednotlivec</t>
  </si>
  <si>
    <t>Rosendorfský</t>
  </si>
  <si>
    <t>Daniel</t>
  </si>
  <si>
    <t>SŠ ZŠ a MŠ pro ZZ Brno, Kamenomlýnská jednotl.</t>
  </si>
  <si>
    <t>Přebor Brna v "SILOVÉM ČTYŘBOJI" 2019</t>
  </si>
  <si>
    <t>Liška</t>
  </si>
  <si>
    <t>Jaroslav</t>
  </si>
  <si>
    <t>Hanzalík</t>
  </si>
  <si>
    <t>Vojtek</t>
  </si>
  <si>
    <t>Matuška</t>
  </si>
  <si>
    <t>Sláma</t>
  </si>
  <si>
    <t>Šebela</t>
  </si>
  <si>
    <t>Dočekal</t>
  </si>
  <si>
    <t>Nýbošťok</t>
  </si>
  <si>
    <t>Adam</t>
  </si>
  <si>
    <t>SPŠ Jedovnice jednotlivec</t>
  </si>
  <si>
    <t>Martínek</t>
  </si>
  <si>
    <t>Robin</t>
  </si>
  <si>
    <t>Gymnázium Židlochovice jednotlivec</t>
  </si>
  <si>
    <t>Kalas</t>
  </si>
  <si>
    <t>David</t>
  </si>
  <si>
    <t>Procházka</t>
  </si>
  <si>
    <t>Šípek</t>
  </si>
  <si>
    <t>Patrik</t>
  </si>
  <si>
    <t>Pukanec</t>
  </si>
  <si>
    <t>Kolbábek</t>
  </si>
  <si>
    <t>Arnošt</t>
  </si>
  <si>
    <t>Přikryl</t>
  </si>
  <si>
    <t>Michal</t>
  </si>
  <si>
    <t>44.</t>
  </si>
  <si>
    <t>45.</t>
  </si>
  <si>
    <t>46.</t>
  </si>
  <si>
    <t>Vít</t>
  </si>
  <si>
    <t>47.</t>
  </si>
  <si>
    <t>48.</t>
  </si>
  <si>
    <t>49.</t>
  </si>
  <si>
    <t>50.</t>
  </si>
  <si>
    <t>Přebor JMK "SILOVÉM ČTYŘBOJI" 2019</t>
  </si>
  <si>
    <t>A. Soutěž družstev - přebor města Brna</t>
  </si>
  <si>
    <t>ZŠ Vejrostova Brno "A"</t>
  </si>
  <si>
    <t xml:space="preserve">ZŠ Milénova Brno "A" </t>
  </si>
  <si>
    <t>ZŠ Horácké náměstí Brno "A"</t>
  </si>
  <si>
    <t>ZŠ Vejrostova Brno "B"</t>
  </si>
  <si>
    <t>BIGY Barvičova Brno</t>
  </si>
  <si>
    <t xml:space="preserve">ZŠ Milénova Brno "B" </t>
  </si>
  <si>
    <t>ZŠ Horácké náměstí Brno "B"</t>
  </si>
  <si>
    <t>Silový čtyřboj žáků - Brno a JMK - prosinec/2018</t>
  </si>
  <si>
    <t>ZŠ Střelice "A"</t>
  </si>
  <si>
    <t>ZŠ Ostrovačice "A"</t>
  </si>
  <si>
    <t>ZŠ a MŠ Pohořelice</t>
  </si>
  <si>
    <t>ZŠ Židlochovice</t>
  </si>
  <si>
    <t>ZŠ Střelice "B"</t>
  </si>
  <si>
    <t>ZŠ Rajhrad</t>
  </si>
  <si>
    <t>ZŠ Zbraslav</t>
  </si>
  <si>
    <t>ZŠ Ostrovačice "B"</t>
  </si>
  <si>
    <t>B. Soutěž družstev - přebor JMK</t>
  </si>
  <si>
    <t>výsledky</t>
  </si>
  <si>
    <t>Šplh</t>
  </si>
  <si>
    <t>Sedy-lehy</t>
  </si>
  <si>
    <t>Čumpelík</t>
  </si>
  <si>
    <t>Luděk</t>
  </si>
  <si>
    <t>ZŠ Vejrostova "A"</t>
  </si>
  <si>
    <t>Drška</t>
  </si>
  <si>
    <t>Válek</t>
  </si>
  <si>
    <t>Ondřej</t>
  </si>
  <si>
    <t>Mlečka</t>
  </si>
  <si>
    <t>Radim</t>
  </si>
  <si>
    <t xml:space="preserve">Nekuda </t>
  </si>
  <si>
    <t>Hanáček</t>
  </si>
  <si>
    <t>Kratochvíl</t>
  </si>
  <si>
    <t>Marcel</t>
  </si>
  <si>
    <t xml:space="preserve">Jelínek </t>
  </si>
  <si>
    <t>Jakš</t>
  </si>
  <si>
    <t>Táborský</t>
  </si>
  <si>
    <t>ZŠ Vejrostova "B"</t>
  </si>
  <si>
    <t>Skřivánek</t>
  </si>
  <si>
    <t>Galvas</t>
  </si>
  <si>
    <t>Bigy Brno</t>
  </si>
  <si>
    <t>Suchý</t>
  </si>
  <si>
    <t>Pelíšek</t>
  </si>
  <si>
    <t xml:space="preserve">Uldrijan </t>
  </si>
  <si>
    <t xml:space="preserve">Gyumija </t>
  </si>
  <si>
    <t>Leoš</t>
  </si>
  <si>
    <t>Lejdar</t>
  </si>
  <si>
    <t xml:space="preserve">Chudáček </t>
  </si>
  <si>
    <t>Matěj</t>
  </si>
  <si>
    <t>Kintr</t>
  </si>
  <si>
    <t>Prášek</t>
  </si>
  <si>
    <t>Václav</t>
  </si>
  <si>
    <t>Dvořáček</t>
  </si>
  <si>
    <t>Hloušek</t>
  </si>
  <si>
    <t xml:space="preserve">Kala </t>
  </si>
  <si>
    <t>Mračková</t>
  </si>
  <si>
    <t>Křečková</t>
  </si>
  <si>
    <t>ZŠ Vejrostova - jednotlivec</t>
  </si>
  <si>
    <t>Šimoník</t>
  </si>
  <si>
    <t>Richard</t>
  </si>
  <si>
    <t xml:space="preserve">Mračková </t>
  </si>
  <si>
    <t>C.  Soutěž jednotlivců - přebor Brna</t>
  </si>
  <si>
    <t xml:space="preserve">Vališ </t>
  </si>
  <si>
    <t xml:space="preserve">ZŠ Střelice "A" </t>
  </si>
  <si>
    <t xml:space="preserve">Novotný </t>
  </si>
  <si>
    <t>Patočka</t>
  </si>
  <si>
    <t xml:space="preserve">Holešovský </t>
  </si>
  <si>
    <t>Hruška</t>
  </si>
  <si>
    <t>Koutný</t>
  </si>
  <si>
    <t>Michálek</t>
  </si>
  <si>
    <t>Vaněk</t>
  </si>
  <si>
    <t>Puža</t>
  </si>
  <si>
    <t>Lacina</t>
  </si>
  <si>
    <t xml:space="preserve">Mrázek </t>
  </si>
  <si>
    <t xml:space="preserve">ZŠ Střelice "B" </t>
  </si>
  <si>
    <t>Lukš</t>
  </si>
  <si>
    <t xml:space="preserve">Švestka </t>
  </si>
  <si>
    <t xml:space="preserve">Brtník </t>
  </si>
  <si>
    <t>Štěpánek</t>
  </si>
  <si>
    <t xml:space="preserve">Harth </t>
  </si>
  <si>
    <t>Ondruch</t>
  </si>
  <si>
    <t>Bém</t>
  </si>
  <si>
    <t xml:space="preserve">Petr </t>
  </si>
  <si>
    <t>Buchta</t>
  </si>
  <si>
    <t>Janíček</t>
  </si>
  <si>
    <t>Preška</t>
  </si>
  <si>
    <t>Radek</t>
  </si>
  <si>
    <t>Erida</t>
  </si>
  <si>
    <t>ZŠ Židlochovice - jednotlivec</t>
  </si>
  <si>
    <t>Ivanov</t>
  </si>
  <si>
    <t>Ryšavý</t>
  </si>
  <si>
    <t>Samuel</t>
  </si>
  <si>
    <t>51.</t>
  </si>
  <si>
    <t>52.</t>
  </si>
  <si>
    <t>53.</t>
  </si>
  <si>
    <t>Vala</t>
  </si>
  <si>
    <t>54.</t>
  </si>
  <si>
    <t>Kavický</t>
  </si>
  <si>
    <t>Matouš</t>
  </si>
  <si>
    <t>55.</t>
  </si>
  <si>
    <t>Vybíral</t>
  </si>
  <si>
    <t>Viktor</t>
  </si>
  <si>
    <t>56.</t>
  </si>
  <si>
    <t>Dlabal</t>
  </si>
  <si>
    <t>Jindřich</t>
  </si>
  <si>
    <t>D.  Soutěž jednotlivců - přebor JMK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</si>
</sst>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.0"/>
    <numFmt numFmtId="166" formatCode="0;[Red]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rgb="FF22222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6"/>
      <name val="Arial CE"/>
      <family val="2"/>
      <charset val="238"/>
    </font>
    <font>
      <b/>
      <sz val="16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8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12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</cellStyleXfs>
  <cellXfs count="436">
    <xf numFmtId="0" fontId="0" fillId="0" borderId="0" xfId="0"/>
    <xf numFmtId="0" fontId="1" fillId="0" borderId="1" xfId="1" applyBorder="1" applyAlignment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/>
    <xf numFmtId="0" fontId="1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" fillId="0" borderId="1" xfId="1" applyBorder="1" applyAlignment="1">
      <alignment horizontal="center"/>
    </xf>
    <xf numFmtId="0" fontId="1" fillId="2" borderId="1" xfId="1" applyFont="1" applyFill="1" applyBorder="1" applyAlignment="1"/>
    <xf numFmtId="0" fontId="1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1" xfId="0" applyFont="1" applyFill="1" applyBorder="1" applyAlignment="1"/>
    <xf numFmtId="0" fontId="1" fillId="0" borderId="3" xfId="1" applyBorder="1" applyAlignment="1">
      <alignment horizontal="center"/>
    </xf>
    <xf numFmtId="0" fontId="8" fillId="0" borderId="0" xfId="0" applyFont="1"/>
    <xf numFmtId="0" fontId="1" fillId="2" borderId="3" xfId="1" applyFont="1" applyFill="1" applyBorder="1" applyAlignment="1"/>
    <xf numFmtId="0" fontId="1" fillId="2" borderId="3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1" xfId="1" applyNumberForma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0" fillId="0" borderId="0" xfId="0" applyAlignment="1">
      <alignment textRotation="180"/>
    </xf>
    <xf numFmtId="0" fontId="1" fillId="3" borderId="1" xfId="1" applyFill="1" applyBorder="1" applyAlignment="1">
      <alignment horizontal="center"/>
    </xf>
    <xf numFmtId="0" fontId="1" fillId="3" borderId="1" xfId="1" applyFont="1" applyFill="1" applyBorder="1" applyAlignment="1"/>
    <xf numFmtId="0" fontId="1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left"/>
    </xf>
    <xf numFmtId="0" fontId="1" fillId="3" borderId="1" xfId="1" applyFill="1" applyBorder="1" applyAlignment="1">
      <alignment horizontal="center" vertical="center"/>
    </xf>
    <xf numFmtId="0" fontId="1" fillId="3" borderId="1" xfId="1" applyFill="1" applyBorder="1" applyAlignment="1"/>
    <xf numFmtId="0" fontId="1" fillId="3" borderId="1" xfId="1" applyNumberForma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164" fontId="1" fillId="3" borderId="1" xfId="1" applyNumberForma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8" xfId="0" applyBorder="1"/>
    <xf numFmtId="0" fontId="7" fillId="0" borderId="10" xfId="0" applyFont="1" applyBorder="1"/>
    <xf numFmtId="0" fontId="2" fillId="0" borderId="11" xfId="0" applyFont="1" applyFill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13" xfId="0" applyFont="1" applyBorder="1"/>
    <xf numFmtId="0" fontId="2" fillId="0" borderId="5" xfId="0" applyFont="1" applyFill="1" applyBorder="1" applyAlignment="1">
      <alignment horizontal="left"/>
    </xf>
    <xf numFmtId="2" fontId="2" fillId="0" borderId="14" xfId="0" applyNumberFormat="1" applyFont="1" applyBorder="1" applyAlignment="1">
      <alignment horizontal="center"/>
    </xf>
    <xf numFmtId="0" fontId="2" fillId="0" borderId="13" xfId="0" applyFont="1" applyBorder="1"/>
    <xf numFmtId="165" fontId="0" fillId="0" borderId="0" xfId="0" applyNumberFormat="1" applyBorder="1"/>
    <xf numFmtId="165" fontId="7" fillId="0" borderId="0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13" xfId="0" applyFont="1" applyFill="1" applyBorder="1"/>
    <xf numFmtId="0" fontId="7" fillId="0" borderId="15" xfId="0" applyFont="1" applyBorder="1" applyAlignment="1">
      <alignment horizontal="center"/>
    </xf>
    <xf numFmtId="0" fontId="0" fillId="0" borderId="16" xfId="0" applyBorder="1"/>
    <xf numFmtId="0" fontId="2" fillId="0" borderId="17" xfId="0" applyFont="1" applyBorder="1"/>
    <xf numFmtId="0" fontId="2" fillId="0" borderId="18" xfId="0" applyFont="1" applyBorder="1"/>
    <xf numFmtId="0" fontId="7" fillId="0" borderId="13" xfId="0" applyFont="1" applyFill="1" applyBorder="1"/>
    <xf numFmtId="0" fontId="7" fillId="0" borderId="5" xfId="0" applyFont="1" applyFill="1" applyBorder="1" applyAlignment="1">
      <alignment horizontal="left"/>
    </xf>
    <xf numFmtId="0" fontId="7" fillId="3" borderId="13" xfId="0" applyFont="1" applyFill="1" applyBorder="1"/>
    <xf numFmtId="0" fontId="2" fillId="3" borderId="5" xfId="0" applyFont="1" applyFill="1" applyBorder="1" applyAlignment="1">
      <alignment horizontal="left"/>
    </xf>
    <xf numFmtId="2" fontId="2" fillId="3" borderId="14" xfId="0" applyNumberFormat="1" applyFont="1" applyFill="1" applyBorder="1" applyAlignment="1">
      <alignment horizontal="center"/>
    </xf>
    <xf numFmtId="0" fontId="2" fillId="3" borderId="13" xfId="0" applyFont="1" applyFill="1" applyBorder="1"/>
    <xf numFmtId="0" fontId="7" fillId="3" borderId="5" xfId="0" applyFont="1" applyFill="1" applyBorder="1" applyAlignment="1">
      <alignment horizontal="left"/>
    </xf>
    <xf numFmtId="0" fontId="2" fillId="3" borderId="18" xfId="0" applyFont="1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/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/>
    <xf numFmtId="0" fontId="5" fillId="3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applyNumberFormat="1"/>
    <xf numFmtId="0" fontId="2" fillId="0" borderId="0" xfId="0" applyFont="1"/>
    <xf numFmtId="0" fontId="11" fillId="0" borderId="0" xfId="0" applyFont="1" applyBorder="1" applyAlignment="1">
      <alignment horizontal="left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center"/>
    </xf>
    <xf numFmtId="0" fontId="2" fillId="0" borderId="22" xfId="0" applyFont="1" applyBorder="1"/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66" fontId="2" fillId="0" borderId="31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justify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66" fontId="2" fillId="0" borderId="37" xfId="0" applyNumberFormat="1" applyFont="1" applyBorder="1" applyAlignment="1">
      <alignment horizontal="center" vertical="justify"/>
    </xf>
    <xf numFmtId="0" fontId="2" fillId="0" borderId="3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/>
    <xf numFmtId="1" fontId="1" fillId="0" borderId="39" xfId="0" applyNumberFormat="1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2" fontId="2" fillId="0" borderId="30" xfId="0" applyNumberFormat="1" applyFont="1" applyBorder="1"/>
    <xf numFmtId="0" fontId="0" fillId="0" borderId="10" xfId="0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1" fontId="1" fillId="0" borderId="40" xfId="0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166" fontId="0" fillId="0" borderId="14" xfId="0" applyNumberFormat="1" applyBorder="1"/>
    <xf numFmtId="0" fontId="0" fillId="0" borderId="6" xfId="0" applyBorder="1"/>
    <xf numFmtId="166" fontId="0" fillId="0" borderId="1" xfId="0" applyNumberFormat="1" applyBorder="1"/>
    <xf numFmtId="166" fontId="0" fillId="0" borderId="40" xfId="0" applyNumberFormat="1" applyBorder="1"/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41" xfId="0" applyBorder="1" applyAlignment="1">
      <alignment horizontal="center"/>
    </xf>
    <xf numFmtId="166" fontId="0" fillId="0" borderId="42" xfId="0" applyNumberFormat="1" applyBorder="1"/>
    <xf numFmtId="0" fontId="0" fillId="0" borderId="43" xfId="0" applyBorder="1"/>
    <xf numFmtId="166" fontId="0" fillId="0" borderId="3" xfId="0" applyNumberFormat="1" applyBorder="1"/>
    <xf numFmtId="0" fontId="0" fillId="0" borderId="13" xfId="0" applyBorder="1" applyAlignment="1">
      <alignment horizontal="center"/>
    </xf>
    <xf numFmtId="0" fontId="1" fillId="0" borderId="12" xfId="0" applyFont="1" applyBorder="1"/>
    <xf numFmtId="0" fontId="1" fillId="0" borderId="7" xfId="0" applyFont="1" applyBorder="1"/>
    <xf numFmtId="1" fontId="1" fillId="0" borderId="44" xfId="0" applyNumberFormat="1" applyFont="1" applyBorder="1" applyAlignment="1">
      <alignment horizontal="center"/>
    </xf>
    <xf numFmtId="166" fontId="0" fillId="0" borderId="12" xfId="0" applyNumberFormat="1" applyBorder="1"/>
    <xf numFmtId="0" fontId="0" fillId="0" borderId="45" xfId="0" applyBorder="1"/>
    <xf numFmtId="166" fontId="0" fillId="0" borderId="7" xfId="0" applyNumberFormat="1" applyBorder="1"/>
    <xf numFmtId="14" fontId="1" fillId="0" borderId="1" xfId="0" applyNumberFormat="1" applyFont="1" applyBorder="1"/>
    <xf numFmtId="166" fontId="0" fillId="0" borderId="46" xfId="0" applyNumberFormat="1" applyBorder="1"/>
    <xf numFmtId="49" fontId="0" fillId="0" borderId="0" xfId="0" applyNumberFormat="1"/>
    <xf numFmtId="49" fontId="11" fillId="0" borderId="0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/>
    <xf numFmtId="49" fontId="2" fillId="0" borderId="24" xfId="0" applyNumberFormat="1" applyFont="1" applyBorder="1"/>
    <xf numFmtId="49" fontId="2" fillId="0" borderId="25" xfId="0" applyNumberFormat="1" applyFont="1" applyBorder="1" applyAlignment="1">
      <alignment horizontal="center"/>
    </xf>
    <xf numFmtId="49" fontId="2" fillId="0" borderId="22" xfId="0" applyNumberFormat="1" applyFont="1" applyBorder="1"/>
    <xf numFmtId="49" fontId="2" fillId="0" borderId="28" xfId="0" applyNumberFormat="1" applyFont="1" applyBorder="1" applyAlignment="1">
      <alignment horizontal="right"/>
    </xf>
    <xf numFmtId="49" fontId="2" fillId="0" borderId="30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right"/>
    </xf>
    <xf numFmtId="49" fontId="2" fillId="0" borderId="33" xfId="0" applyNumberFormat="1" applyFont="1" applyBorder="1" applyAlignment="1">
      <alignment horizontal="right"/>
    </xf>
    <xf numFmtId="49" fontId="2" fillId="0" borderId="31" xfId="0" applyNumberFormat="1" applyFont="1" applyBorder="1" applyAlignment="1">
      <alignment horizontal="right"/>
    </xf>
    <xf numFmtId="49" fontId="2" fillId="0" borderId="34" xfId="0" applyNumberFormat="1" applyFont="1" applyBorder="1" applyAlignment="1">
      <alignment horizontal="right" vertical="justify"/>
    </xf>
    <xf numFmtId="49" fontId="2" fillId="0" borderId="35" xfId="0" applyNumberFormat="1" applyFont="1" applyBorder="1" applyAlignment="1">
      <alignment horizontal="right"/>
    </xf>
    <xf numFmtId="49" fontId="2" fillId="0" borderId="36" xfId="0" applyNumberFormat="1" applyFont="1" applyBorder="1" applyAlignment="1">
      <alignment horizontal="right"/>
    </xf>
    <xf numFmtId="49" fontId="2" fillId="0" borderId="37" xfId="0" applyNumberFormat="1" applyFont="1" applyBorder="1" applyAlignment="1">
      <alignment horizontal="right" vertical="justify"/>
    </xf>
    <xf numFmtId="49" fontId="2" fillId="0" borderId="38" xfId="0" applyNumberFormat="1" applyFont="1" applyBorder="1" applyAlignment="1">
      <alignment horizontal="right"/>
    </xf>
    <xf numFmtId="49" fontId="0" fillId="0" borderId="30" xfId="0" applyNumberFormat="1" applyBorder="1" applyAlignment="1">
      <alignment horizontal="center"/>
    </xf>
    <xf numFmtId="49" fontId="1" fillId="0" borderId="23" xfId="0" applyNumberFormat="1" applyFont="1" applyBorder="1"/>
    <xf numFmtId="49" fontId="1" fillId="0" borderId="24" xfId="0" applyNumberFormat="1" applyFont="1" applyBorder="1"/>
    <xf numFmtId="49" fontId="1" fillId="0" borderId="3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right"/>
    </xf>
    <xf numFmtId="49" fontId="0" fillId="0" borderId="28" xfId="0" applyNumberFormat="1" applyBorder="1" applyAlignment="1">
      <alignment horizontal="right"/>
    </xf>
    <xf numFmtId="49" fontId="0" fillId="0" borderId="24" xfId="0" applyNumberFormat="1" applyBorder="1" applyAlignment="1">
      <alignment horizontal="right"/>
    </xf>
    <xf numFmtId="49" fontId="0" fillId="0" borderId="39" xfId="0" applyNumberFormat="1" applyBorder="1" applyAlignment="1">
      <alignment horizontal="right"/>
    </xf>
    <xf numFmtId="49" fontId="0" fillId="0" borderId="29" xfId="0" applyNumberFormat="1" applyBorder="1" applyAlignment="1">
      <alignment horizontal="right"/>
    </xf>
    <xf numFmtId="49" fontId="0" fillId="0" borderId="10" xfId="0" applyNumberFormat="1" applyBorder="1" applyAlignment="1">
      <alignment horizontal="center"/>
    </xf>
    <xf numFmtId="49" fontId="1" fillId="0" borderId="14" xfId="0" applyNumberFormat="1" applyFont="1" applyBorder="1"/>
    <xf numFmtId="49" fontId="1" fillId="0" borderId="1" xfId="0" applyNumberFormat="1" applyFont="1" applyBorder="1"/>
    <xf numFmtId="49" fontId="1" fillId="0" borderId="40" xfId="0" applyNumberFormat="1" applyFont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49" fontId="0" fillId="0" borderId="14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40" xfId="0" applyNumberFormat="1" applyBorder="1" applyAlignment="1">
      <alignment horizontal="right"/>
    </xf>
    <xf numFmtId="49" fontId="2" fillId="0" borderId="13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13" xfId="0" applyNumberFormat="1" applyBorder="1" applyAlignment="1">
      <alignment horizontal="center"/>
    </xf>
    <xf numFmtId="49" fontId="6" fillId="0" borderId="6" xfId="0" applyNumberFormat="1" applyFont="1" applyBorder="1" applyAlignment="1">
      <alignment horizontal="right"/>
    </xf>
    <xf numFmtId="49" fontId="1" fillId="0" borderId="12" xfId="0" applyNumberFormat="1" applyFont="1" applyBorder="1"/>
    <xf numFmtId="49" fontId="1" fillId="0" borderId="7" xfId="0" applyNumberFormat="1" applyFont="1" applyBorder="1"/>
    <xf numFmtId="49" fontId="1" fillId="0" borderId="44" xfId="0" applyNumberFormat="1" applyFont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49" fontId="0" fillId="0" borderId="45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49" fontId="2" fillId="0" borderId="13" xfId="0" applyNumberFormat="1" applyFont="1" applyFill="1" applyBorder="1"/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166" fontId="0" fillId="0" borderId="14" xfId="0" applyNumberFormat="1" applyFill="1" applyBorder="1"/>
    <xf numFmtId="0" fontId="0" fillId="0" borderId="6" xfId="0" applyFill="1" applyBorder="1"/>
    <xf numFmtId="166" fontId="0" fillId="0" borderId="1" xfId="0" applyNumberFormat="1" applyFill="1" applyBorder="1"/>
    <xf numFmtId="166" fontId="0" fillId="0" borderId="40" xfId="0" applyNumberFormat="1" applyFill="1" applyBorder="1"/>
    <xf numFmtId="0" fontId="0" fillId="0" borderId="1" xfId="0" applyBorder="1"/>
    <xf numFmtId="166" fontId="0" fillId="0" borderId="2" xfId="0" applyNumberFormat="1" applyBorder="1"/>
    <xf numFmtId="166" fontId="0" fillId="0" borderId="44" xfId="0" applyNumberFormat="1" applyBorder="1"/>
    <xf numFmtId="0" fontId="1" fillId="0" borderId="49" xfId="0" applyFont="1" applyBorder="1"/>
    <xf numFmtId="0" fontId="1" fillId="0" borderId="50" xfId="0" applyFont="1" applyBorder="1"/>
    <xf numFmtId="1" fontId="1" fillId="0" borderId="51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0" fontId="6" fillId="0" borderId="6" xfId="0" applyFont="1" applyFill="1" applyBorder="1"/>
    <xf numFmtId="0" fontId="0" fillId="0" borderId="52" xfId="0" applyBorder="1" applyAlignment="1">
      <alignment horizontal="center"/>
    </xf>
    <xf numFmtId="166" fontId="0" fillId="0" borderId="42" xfId="0" applyNumberFormat="1" applyFill="1" applyBorder="1"/>
    <xf numFmtId="0" fontId="0" fillId="0" borderId="43" xfId="0" applyFill="1" applyBorder="1"/>
    <xf numFmtId="166" fontId="0" fillId="0" borderId="3" xfId="0" applyNumberFormat="1" applyFill="1" applyBorder="1"/>
    <xf numFmtId="166" fontId="0" fillId="0" borderId="46" xfId="0" applyNumberFormat="1" applyFill="1" applyBorder="1"/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66" fontId="0" fillId="0" borderId="12" xfId="0" applyNumberFormat="1" applyFill="1" applyBorder="1"/>
    <xf numFmtId="0" fontId="0" fillId="0" borderId="45" xfId="0" applyFill="1" applyBorder="1"/>
    <xf numFmtId="166" fontId="0" fillId="0" borderId="7" xfId="0" applyNumberFormat="1" applyFill="1" applyBorder="1"/>
    <xf numFmtId="166" fontId="0" fillId="0" borderId="44" xfId="0" applyNumberFormat="1" applyFill="1" applyBorder="1"/>
    <xf numFmtId="49" fontId="0" fillId="3" borderId="13" xfId="0" applyNumberFormat="1" applyFill="1" applyBorder="1" applyAlignment="1">
      <alignment horizontal="center"/>
    </xf>
    <xf numFmtId="49" fontId="1" fillId="3" borderId="14" xfId="0" applyNumberFormat="1" applyFont="1" applyFill="1" applyBorder="1"/>
    <xf numFmtId="49" fontId="1" fillId="3" borderId="1" xfId="0" applyNumberFormat="1" applyFont="1" applyFill="1" applyBorder="1"/>
    <xf numFmtId="49" fontId="1" fillId="3" borderId="40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left"/>
    </xf>
    <xf numFmtId="49" fontId="0" fillId="3" borderId="14" xfId="0" applyNumberFormat="1" applyFill="1" applyBorder="1" applyAlignment="1">
      <alignment horizontal="right"/>
    </xf>
    <xf numFmtId="49" fontId="0" fillId="3" borderId="6" xfId="0" applyNumberFormat="1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49" fontId="0" fillId="3" borderId="40" xfId="0" applyNumberFormat="1" applyFill="1" applyBorder="1" applyAlignment="1">
      <alignment horizontal="right"/>
    </xf>
    <xf numFmtId="49" fontId="0" fillId="3" borderId="28" xfId="0" applyNumberFormat="1" applyFill="1" applyBorder="1" applyAlignment="1">
      <alignment horizontal="right"/>
    </xf>
    <xf numFmtId="49" fontId="0" fillId="3" borderId="24" xfId="0" applyNumberFormat="1" applyFill="1" applyBorder="1" applyAlignment="1">
      <alignment horizontal="right"/>
    </xf>
    <xf numFmtId="49" fontId="0" fillId="3" borderId="29" xfId="0" applyNumberFormat="1" applyFill="1" applyBorder="1" applyAlignment="1">
      <alignment horizontal="right"/>
    </xf>
    <xf numFmtId="49" fontId="2" fillId="3" borderId="30" xfId="0" applyNumberFormat="1" applyFont="1" applyFill="1" applyBorder="1" applyAlignment="1">
      <alignment horizontal="right"/>
    </xf>
    <xf numFmtId="49" fontId="0" fillId="3" borderId="10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49" fontId="1" fillId="3" borderId="7" xfId="0" applyNumberFormat="1" applyFont="1" applyFill="1" applyBorder="1"/>
    <xf numFmtId="49" fontId="1" fillId="3" borderId="44" xfId="0" applyNumberFormat="1" applyFont="1" applyFill="1" applyBorder="1" applyAlignment="1">
      <alignment horizontal="center"/>
    </xf>
    <xf numFmtId="49" fontId="0" fillId="3" borderId="41" xfId="0" applyNumberFormat="1" applyFill="1" applyBorder="1" applyAlignment="1">
      <alignment horizontal="center"/>
    </xf>
    <xf numFmtId="49" fontId="0" fillId="3" borderId="42" xfId="0" applyNumberFormat="1" applyFill="1" applyBorder="1" applyAlignment="1">
      <alignment horizontal="right"/>
    </xf>
    <xf numFmtId="49" fontId="0" fillId="3" borderId="43" xfId="0" applyNumberFormat="1" applyFill="1" applyBorder="1" applyAlignment="1">
      <alignment horizontal="right"/>
    </xf>
    <xf numFmtId="49" fontId="0" fillId="3" borderId="3" xfId="0" applyNumberFormat="1" applyFill="1" applyBorder="1" applyAlignment="1">
      <alignment horizontal="right"/>
    </xf>
    <xf numFmtId="49" fontId="0" fillId="3" borderId="46" xfId="0" applyNumberForma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1" fillId="3" borderId="14" xfId="0" applyFont="1" applyFill="1" applyBorder="1"/>
    <xf numFmtId="0" fontId="1" fillId="3" borderId="1" xfId="0" applyFont="1" applyFill="1" applyBorder="1"/>
    <xf numFmtId="1" fontId="1" fillId="3" borderId="40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left"/>
    </xf>
    <xf numFmtId="166" fontId="0" fillId="3" borderId="14" xfId="0" applyNumberFormat="1" applyFill="1" applyBorder="1"/>
    <xf numFmtId="0" fontId="0" fillId="3" borderId="6" xfId="0" applyFill="1" applyBorder="1"/>
    <xf numFmtId="166" fontId="0" fillId="3" borderId="1" xfId="0" applyNumberFormat="1" applyFill="1" applyBorder="1"/>
    <xf numFmtId="166" fontId="0" fillId="3" borderId="40" xfId="0" applyNumberFormat="1" applyFill="1" applyBorder="1"/>
    <xf numFmtId="0" fontId="0" fillId="3" borderId="1" xfId="0" applyFill="1" applyBorder="1"/>
    <xf numFmtId="166" fontId="0" fillId="3" borderId="2" xfId="0" applyNumberFormat="1" applyFill="1" applyBorder="1"/>
    <xf numFmtId="2" fontId="2" fillId="3" borderId="30" xfId="0" applyNumberFormat="1" applyFont="1" applyFill="1" applyBorder="1"/>
    <xf numFmtId="0" fontId="1" fillId="3" borderId="12" xfId="0" applyFont="1" applyFill="1" applyBorder="1"/>
    <xf numFmtId="0" fontId="1" fillId="3" borderId="7" xfId="0" applyFont="1" applyFill="1" applyBorder="1"/>
    <xf numFmtId="1" fontId="1" fillId="3" borderId="44" xfId="0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Border="1" applyAlignment="1">
      <alignment horizontal="left"/>
    </xf>
    <xf numFmtId="49" fontId="2" fillId="0" borderId="26" xfId="0" applyNumberFormat="1" applyFont="1" applyBorder="1" applyAlignment="1">
      <alignment horizontal="right"/>
    </xf>
    <xf numFmtId="49" fontId="2" fillId="0" borderId="27" xfId="0" applyNumberFormat="1" applyFont="1" applyBorder="1" applyAlignment="1">
      <alignment horizontal="right"/>
    </xf>
    <xf numFmtId="49" fontId="2" fillId="0" borderId="25" xfId="0" applyNumberFormat="1" applyFont="1" applyBorder="1" applyAlignment="1">
      <alignment horizontal="right"/>
    </xf>
    <xf numFmtId="49" fontId="2" fillId="0" borderId="29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righ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55" xfId="0" applyFont="1" applyBorder="1" applyAlignment="1" applyProtection="1">
      <alignment horizontal="center"/>
      <protection locked="0"/>
    </xf>
    <xf numFmtId="0" fontId="16" fillId="0" borderId="56" xfId="0" applyFont="1" applyBorder="1" applyAlignment="1" applyProtection="1">
      <alignment horizontal="center"/>
      <protection locked="0"/>
    </xf>
    <xf numFmtId="0" fontId="16" fillId="0" borderId="8" xfId="0" applyFont="1" applyBorder="1" applyAlignment="1">
      <alignment horizontal="center"/>
    </xf>
    <xf numFmtId="0" fontId="6" fillId="0" borderId="0" xfId="0" applyFont="1" applyBorder="1"/>
    <xf numFmtId="0" fontId="17" fillId="0" borderId="26" xfId="0" applyFont="1" applyBorder="1" applyAlignment="1" applyProtection="1">
      <alignment horizontal="center"/>
      <protection locked="0"/>
    </xf>
    <xf numFmtId="0" fontId="18" fillId="0" borderId="14" xfId="0" applyFont="1" applyFill="1" applyBorder="1" applyAlignment="1" applyProtection="1">
      <alignment horizontal="left"/>
      <protection locked="0"/>
    </xf>
    <xf numFmtId="0" fontId="18" fillId="0" borderId="3" xfId="0" applyFont="1" applyFill="1" applyBorder="1" applyAlignment="1" applyProtection="1">
      <alignment horizontal="left"/>
      <protection locked="0"/>
    </xf>
    <xf numFmtId="0" fontId="18" fillId="0" borderId="2" xfId="0" applyFont="1" applyFill="1" applyBorder="1" applyAlignment="1" applyProtection="1">
      <alignment horizontal="left"/>
      <protection locked="0"/>
    </xf>
    <xf numFmtId="2" fontId="17" fillId="0" borderId="13" xfId="0" applyNumberFormat="1" applyFont="1" applyFill="1" applyBorder="1"/>
    <xf numFmtId="0" fontId="17" fillId="0" borderId="0" xfId="0" applyFont="1" applyBorder="1"/>
    <xf numFmtId="0" fontId="17" fillId="0" borderId="54" xfId="0" applyFont="1" applyBorder="1" applyAlignment="1" applyProtection="1">
      <alignment horizontal="center"/>
      <protection locked="0"/>
    </xf>
    <xf numFmtId="0" fontId="18" fillId="0" borderId="57" xfId="0" applyFont="1" applyFill="1" applyBorder="1" applyAlignment="1" applyProtection="1">
      <alignment horizontal="left"/>
      <protection locked="0"/>
    </xf>
    <xf numFmtId="0" fontId="18" fillId="0" borderId="58" xfId="0" applyFont="1" applyFill="1" applyBorder="1" applyAlignment="1" applyProtection="1">
      <alignment horizontal="left"/>
      <protection locked="0"/>
    </xf>
    <xf numFmtId="2" fontId="17" fillId="0" borderId="10" xfId="0" applyNumberFormat="1" applyFont="1" applyFill="1" applyBorder="1"/>
    <xf numFmtId="0" fontId="0" fillId="0" borderId="0" xfId="0" applyBorder="1"/>
    <xf numFmtId="0" fontId="17" fillId="0" borderId="57" xfId="0" applyFont="1" applyBorder="1" applyAlignment="1" applyProtection="1">
      <alignment horizontal="center"/>
      <protection locked="0"/>
    </xf>
    <xf numFmtId="0" fontId="18" fillId="0" borderId="54" xfId="0" applyFont="1" applyFill="1" applyBorder="1" applyAlignment="1" applyProtection="1">
      <alignment horizontal="left"/>
      <protection locked="0"/>
    </xf>
    <xf numFmtId="0" fontId="18" fillId="0" borderId="14" xfId="0" applyFont="1" applyFill="1" applyBorder="1" applyAlignment="1" applyProtection="1">
      <alignment horizontal="left"/>
      <protection locked="0"/>
    </xf>
    <xf numFmtId="0" fontId="0" fillId="0" borderId="0" xfId="0" applyFill="1" applyBorder="1"/>
    <xf numFmtId="0" fontId="18" fillId="0" borderId="2" xfId="0" applyFont="1" applyFill="1" applyBorder="1" applyAlignment="1" applyProtection="1">
      <alignment horizontal="left"/>
      <protection locked="0"/>
    </xf>
    <xf numFmtId="0" fontId="18" fillId="0" borderId="5" xfId="0" applyFont="1" applyFill="1" applyBorder="1" applyAlignment="1" applyProtection="1">
      <alignment horizontal="left"/>
      <protection locked="0"/>
    </xf>
    <xf numFmtId="2" fontId="17" fillId="0" borderId="38" xfId="0" applyNumberFormat="1" applyFont="1" applyFill="1" applyBorder="1"/>
    <xf numFmtId="0" fontId="18" fillId="0" borderId="5" xfId="11" applyFont="1" applyFill="1" applyBorder="1" applyAlignment="1" applyProtection="1">
      <alignment horizontal="left"/>
      <protection locked="0"/>
    </xf>
    <xf numFmtId="0" fontId="19" fillId="0" borderId="0" xfId="0" applyFont="1"/>
    <xf numFmtId="2" fontId="17" fillId="0" borderId="13" xfId="0" applyNumberFormat="1" applyFont="1" applyBorder="1"/>
    <xf numFmtId="0" fontId="18" fillId="0" borderId="57" xfId="0" applyFont="1" applyBorder="1" applyAlignment="1" applyProtection="1">
      <alignment horizontal="left"/>
      <protection locked="0"/>
    </xf>
    <xf numFmtId="0" fontId="18" fillId="0" borderId="58" xfId="0" applyFont="1" applyBorder="1" applyAlignment="1" applyProtection="1">
      <alignment horizontal="left"/>
      <protection locked="0"/>
    </xf>
    <xf numFmtId="2" fontId="17" fillId="0" borderId="10" xfId="0" applyNumberFormat="1" applyFont="1" applyBorder="1"/>
    <xf numFmtId="0" fontId="18" fillId="0" borderId="18" xfId="11" applyFont="1" applyFill="1" applyBorder="1" applyAlignment="1" applyProtection="1">
      <alignment horizontal="left"/>
      <protection locked="0"/>
    </xf>
    <xf numFmtId="0" fontId="18" fillId="0" borderId="14" xfId="3" applyFont="1" applyFill="1" applyBorder="1" applyAlignment="1" applyProtection="1">
      <alignment horizontal="left"/>
      <protection locked="0"/>
    </xf>
    <xf numFmtId="0" fontId="18" fillId="0" borderId="1" xfId="3" applyFont="1" applyFill="1" applyBorder="1" applyAlignment="1" applyProtection="1">
      <alignment horizontal="left"/>
      <protection locked="0"/>
    </xf>
    <xf numFmtId="0" fontId="18" fillId="0" borderId="40" xfId="3" applyFont="1" applyFill="1" applyBorder="1" applyAlignment="1" applyProtection="1">
      <alignment horizontal="left"/>
      <protection locked="0"/>
    </xf>
    <xf numFmtId="0" fontId="18" fillId="0" borderId="52" xfId="0" applyFont="1" applyFill="1" applyBorder="1" applyAlignment="1" applyProtection="1">
      <alignment horizontal="left"/>
      <protection locked="0"/>
    </xf>
    <xf numFmtId="0" fontId="18" fillId="0" borderId="11" xfId="0" applyFont="1" applyFill="1" applyBorder="1" applyAlignment="1" applyProtection="1">
      <alignment horizontal="left"/>
      <protection locked="0"/>
    </xf>
    <xf numFmtId="0" fontId="18" fillId="0" borderId="17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center"/>
      <protection locked="0"/>
    </xf>
    <xf numFmtId="0" fontId="18" fillId="0" borderId="54" xfId="5" applyFont="1" applyFill="1" applyBorder="1" applyAlignment="1" applyProtection="1">
      <alignment horizontal="left"/>
      <protection locked="0"/>
    </xf>
    <xf numFmtId="0" fontId="18" fillId="0" borderId="5" xfId="5" applyFont="1" applyFill="1" applyBorder="1" applyAlignment="1" applyProtection="1">
      <alignment horizontal="left"/>
      <protection locked="0"/>
    </xf>
    <xf numFmtId="0" fontId="17" fillId="0" borderId="20" xfId="0" applyFont="1" applyFill="1" applyBorder="1" applyAlignment="1" applyProtection="1">
      <alignment horizontal="center"/>
      <protection locked="0"/>
    </xf>
    <xf numFmtId="0" fontId="18" fillId="0" borderId="59" xfId="0" applyFont="1" applyFill="1" applyBorder="1" applyAlignment="1" applyProtection="1">
      <alignment horizontal="left"/>
      <protection locked="0"/>
    </xf>
    <xf numFmtId="0" fontId="18" fillId="0" borderId="60" xfId="0" applyFont="1" applyFill="1" applyBorder="1" applyAlignment="1" applyProtection="1">
      <alignment horizontal="left"/>
      <protection locked="0"/>
    </xf>
    <xf numFmtId="2" fontId="17" fillId="0" borderId="20" xfId="0" applyNumberFormat="1" applyFont="1" applyFill="1" applyBorder="1"/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17" fillId="3" borderId="54" xfId="0" applyFont="1" applyFill="1" applyBorder="1" applyAlignment="1" applyProtection="1">
      <alignment horizontal="center"/>
      <protection locked="0"/>
    </xf>
    <xf numFmtId="0" fontId="18" fillId="3" borderId="54" xfId="3" applyFont="1" applyFill="1" applyBorder="1" applyAlignment="1" applyProtection="1">
      <alignment horizontal="left"/>
      <protection locked="0"/>
    </xf>
    <xf numFmtId="0" fontId="18" fillId="3" borderId="5" xfId="3" applyFont="1" applyFill="1" applyBorder="1" applyAlignment="1" applyProtection="1">
      <alignment horizontal="left"/>
      <protection locked="0"/>
    </xf>
    <xf numFmtId="0" fontId="18" fillId="3" borderId="18" xfId="3" applyFont="1" applyFill="1" applyBorder="1" applyAlignment="1" applyProtection="1">
      <alignment horizontal="left"/>
      <protection locked="0"/>
    </xf>
    <xf numFmtId="2" fontId="17" fillId="3" borderId="13" xfId="0" applyNumberFormat="1" applyFont="1" applyFill="1" applyBorder="1"/>
    <xf numFmtId="0" fontId="17" fillId="3" borderId="57" xfId="0" applyFont="1" applyFill="1" applyBorder="1" applyAlignment="1" applyProtection="1">
      <alignment horizontal="center"/>
      <protection locked="0"/>
    </xf>
    <xf numFmtId="0" fontId="18" fillId="3" borderId="14" xfId="3" applyFont="1" applyFill="1" applyBorder="1" applyAlignment="1" applyProtection="1">
      <alignment horizontal="left"/>
      <protection locked="0"/>
    </xf>
    <xf numFmtId="0" fontId="18" fillId="3" borderId="1" xfId="3" applyFont="1" applyFill="1" applyBorder="1" applyAlignment="1" applyProtection="1">
      <alignment horizontal="left"/>
      <protection locked="0"/>
    </xf>
    <xf numFmtId="0" fontId="18" fillId="3" borderId="2" xfId="3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5" fontId="2" fillId="0" borderId="0" xfId="0" applyNumberFormat="1" applyFont="1" applyProtection="1">
      <protection locked="0"/>
    </xf>
    <xf numFmtId="0" fontId="2" fillId="0" borderId="22" xfId="0" applyFont="1" applyBorder="1" applyProtection="1">
      <protection locked="0"/>
    </xf>
    <xf numFmtId="0" fontId="2" fillId="0" borderId="61" xfId="0" applyFont="1" applyBorder="1" applyProtection="1">
      <protection locked="0"/>
    </xf>
    <xf numFmtId="0" fontId="2" fillId="0" borderId="62" xfId="0" applyFont="1" applyBorder="1" applyProtection="1">
      <protection locked="0"/>
    </xf>
    <xf numFmtId="0" fontId="2" fillId="0" borderId="63" xfId="0" applyFont="1" applyBorder="1" applyProtection="1">
      <protection locked="0"/>
    </xf>
    <xf numFmtId="165" fontId="2" fillId="0" borderId="23" xfId="0" applyNumberFormat="1" applyFont="1" applyBorder="1" applyAlignment="1" applyProtection="1">
      <alignment horizontal="center"/>
      <protection locked="0"/>
    </xf>
    <xf numFmtId="165" fontId="2" fillId="0" borderId="24" xfId="0" applyNumberFormat="1" applyFont="1" applyBorder="1" applyAlignment="1" applyProtection="1">
      <alignment horizontal="center"/>
      <protection locked="0"/>
    </xf>
    <xf numFmtId="165" fontId="2" fillId="0" borderId="39" xfId="0" applyNumberFormat="1" applyFont="1" applyBorder="1" applyAlignment="1" applyProtection="1">
      <alignment horizontal="center"/>
      <protection locked="0"/>
    </xf>
    <xf numFmtId="1" fontId="2" fillId="0" borderId="28" xfId="0" applyNumberFormat="1" applyFont="1" applyBorder="1" applyAlignment="1" applyProtection="1">
      <alignment horizontal="center"/>
      <protection locked="0"/>
    </xf>
    <xf numFmtId="1" fontId="2" fillId="0" borderId="24" xfId="0" applyNumberFormat="1" applyFont="1" applyBorder="1" applyAlignment="1" applyProtection="1">
      <alignment horizontal="center"/>
      <protection locked="0"/>
    </xf>
    <xf numFmtId="1" fontId="2" fillId="0" borderId="29" xfId="0" applyNumberFormat="1" applyFont="1" applyBorder="1" applyAlignment="1" applyProtection="1">
      <alignment horizontal="center"/>
      <protection locked="0"/>
    </xf>
    <xf numFmtId="165" fontId="2" fillId="0" borderId="30" xfId="0" applyNumberFormat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center"/>
      <protection locked="0"/>
    </xf>
    <xf numFmtId="0" fontId="2" fillId="0" borderId="65" xfId="0" applyFont="1" applyBorder="1" applyAlignment="1" applyProtection="1">
      <alignment horizontal="center"/>
      <protection locked="0"/>
    </xf>
    <xf numFmtId="0" fontId="2" fillId="0" borderId="66" xfId="0" applyFont="1" applyBorder="1" applyAlignment="1" applyProtection="1">
      <alignment horizontal="center"/>
      <protection locked="0"/>
    </xf>
    <xf numFmtId="165" fontId="2" fillId="0" borderId="21" xfId="0" applyNumberFormat="1" applyFont="1" applyBorder="1" applyAlignment="1" applyProtection="1">
      <alignment horizontal="center"/>
      <protection locked="0"/>
    </xf>
    <xf numFmtId="2" fontId="2" fillId="0" borderId="31" xfId="0" applyNumberFormat="1" applyFont="1" applyBorder="1" applyAlignment="1" applyProtection="1">
      <alignment horizontal="center"/>
      <protection locked="0"/>
    </xf>
    <xf numFmtId="1" fontId="2" fillId="0" borderId="31" xfId="0" applyNumberFormat="1" applyFont="1" applyBorder="1" applyAlignment="1" applyProtection="1">
      <alignment horizontal="center"/>
      <protection locked="0"/>
    </xf>
    <xf numFmtId="1" fontId="2" fillId="0" borderId="34" xfId="0" applyNumberFormat="1" applyFont="1" applyBorder="1" applyAlignment="1" applyProtection="1">
      <alignment horizontal="center"/>
      <protection locked="0"/>
    </xf>
    <xf numFmtId="1" fontId="2" fillId="0" borderId="33" xfId="0" applyNumberFormat="1" applyFont="1" applyBorder="1" applyAlignment="1" applyProtection="1">
      <alignment horizontal="center"/>
      <protection locked="0"/>
    </xf>
    <xf numFmtId="1" fontId="2" fillId="0" borderId="37" xfId="0" applyNumberFormat="1" applyFont="1" applyBorder="1" applyAlignment="1" applyProtection="1">
      <alignment horizontal="center"/>
      <protection locked="0"/>
    </xf>
    <xf numFmtId="165" fontId="2" fillId="0" borderId="20" xfId="0" applyNumberFormat="1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22" fillId="0" borderId="6" xfId="0" applyFont="1" applyFill="1" applyBorder="1" applyProtection="1">
      <protection locked="0"/>
    </xf>
    <xf numFmtId="0" fontId="22" fillId="0" borderId="1" xfId="0" applyFont="1" applyFill="1" applyBorder="1" applyProtection="1">
      <protection locked="0"/>
    </xf>
    <xf numFmtId="0" fontId="23" fillId="0" borderId="1" xfId="9" applyFont="1" applyFill="1" applyBorder="1" applyProtection="1"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165" fontId="13" fillId="0" borderId="12" xfId="2" applyNumberFormat="1" applyFill="1" applyBorder="1" applyAlignment="1" applyProtection="1">
      <alignment horizontal="center"/>
      <protection locked="0"/>
    </xf>
    <xf numFmtId="2" fontId="13" fillId="0" borderId="7" xfId="4" applyNumberFormat="1" applyFill="1" applyBorder="1" applyAlignment="1" applyProtection="1">
      <alignment horizontal="center"/>
      <protection locked="0"/>
    </xf>
    <xf numFmtId="1" fontId="13" fillId="0" borderId="7" xfId="6" applyNumberFormat="1" applyFill="1" applyBorder="1" applyAlignment="1" applyProtection="1">
      <alignment horizontal="center"/>
      <protection locked="0"/>
    </xf>
    <xf numFmtId="1" fontId="13" fillId="0" borderId="44" xfId="10" applyNumberFormat="1" applyFill="1" applyBorder="1" applyAlignment="1" applyProtection="1">
      <alignment horizontal="center"/>
      <protection locked="0"/>
    </xf>
    <xf numFmtId="1" fontId="1" fillId="0" borderId="45" xfId="0" applyNumberFormat="1" applyFont="1" applyFill="1" applyBorder="1" applyAlignment="1" applyProtection="1">
      <alignment horizontal="center"/>
    </xf>
    <xf numFmtId="1" fontId="1" fillId="0" borderId="7" xfId="0" applyNumberFormat="1" applyFont="1" applyFill="1" applyBorder="1" applyAlignment="1" applyProtection="1">
      <alignment horizontal="center"/>
    </xf>
    <xf numFmtId="1" fontId="1" fillId="0" borderId="67" xfId="0" applyNumberFormat="1" applyFont="1" applyFill="1" applyBorder="1" applyAlignment="1" applyProtection="1">
      <alignment horizontal="center"/>
    </xf>
    <xf numFmtId="2" fontId="13" fillId="0" borderId="10" xfId="7" applyNumberForma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22" fillId="0" borderId="6" xfId="9" applyFont="1" applyFill="1" applyBorder="1" applyProtection="1">
      <protection locked="0"/>
    </xf>
    <xf numFmtId="0" fontId="22" fillId="0" borderId="1" xfId="9" applyFont="1" applyFill="1" applyBorder="1" applyProtection="1">
      <protection locked="0"/>
    </xf>
    <xf numFmtId="0" fontId="23" fillId="0" borderId="7" xfId="9" applyFont="1" applyFill="1" applyBorder="1" applyProtection="1">
      <protection locked="0"/>
    </xf>
    <xf numFmtId="0" fontId="24" fillId="0" borderId="40" xfId="8" applyFont="1" applyFill="1" applyBorder="1" applyAlignment="1" applyProtection="1">
      <alignment horizontal="center"/>
      <protection locked="0"/>
    </xf>
    <xf numFmtId="0" fontId="23" fillId="0" borderId="7" xfId="0" applyFont="1" applyFill="1" applyBorder="1" applyProtection="1">
      <protection locked="0"/>
    </xf>
    <xf numFmtId="0" fontId="24" fillId="0" borderId="40" xfId="5" applyFont="1" applyFill="1" applyBorder="1" applyAlignment="1" applyProtection="1">
      <alignment horizontal="center"/>
      <protection locked="0"/>
    </xf>
    <xf numFmtId="0" fontId="22" fillId="0" borderId="6" xfId="3" applyFont="1" applyFill="1" applyBorder="1" applyProtection="1">
      <protection locked="0"/>
    </xf>
    <xf numFmtId="0" fontId="22" fillId="0" borderId="1" xfId="3" applyFont="1" applyFill="1" applyBorder="1" applyProtection="1">
      <protection locked="0"/>
    </xf>
    <xf numFmtId="0" fontId="24" fillId="0" borderId="40" xfId="11" applyFont="1" applyFill="1" applyBorder="1" applyAlignment="1" applyProtection="1">
      <alignment horizontal="center"/>
      <protection locked="0"/>
    </xf>
    <xf numFmtId="0" fontId="24" fillId="0" borderId="40" xfId="9" applyFont="1" applyFill="1" applyBorder="1" applyAlignment="1" applyProtection="1">
      <alignment horizontal="center"/>
      <protection locked="0"/>
    </xf>
    <xf numFmtId="2" fontId="13" fillId="0" borderId="1" xfId="4" applyNumberFormat="1" applyFill="1" applyBorder="1" applyAlignment="1" applyProtection="1">
      <alignment horizontal="center"/>
      <protection locked="0"/>
    </xf>
    <xf numFmtId="0" fontId="22" fillId="0" borderId="6" xfId="11" applyFont="1" applyFill="1" applyBorder="1" applyProtection="1">
      <protection locked="0"/>
    </xf>
    <xf numFmtId="0" fontId="22" fillId="0" borderId="1" xfId="11" applyFont="1" applyFill="1" applyBorder="1" applyProtection="1">
      <protection locked="0"/>
    </xf>
    <xf numFmtId="0" fontId="25" fillId="0" borderId="0" xfId="0" applyFont="1"/>
    <xf numFmtId="0" fontId="0" fillId="3" borderId="10" xfId="0" applyFill="1" applyBorder="1" applyAlignment="1" applyProtection="1">
      <alignment horizontal="center"/>
      <protection locked="0"/>
    </xf>
    <xf numFmtId="0" fontId="22" fillId="3" borderId="6" xfId="0" applyFont="1" applyFill="1" applyBorder="1" applyProtection="1">
      <protection locked="0"/>
    </xf>
    <xf numFmtId="0" fontId="22" fillId="3" borderId="1" xfId="0" applyFont="1" applyFill="1" applyBorder="1" applyProtection="1">
      <protection locked="0"/>
    </xf>
    <xf numFmtId="0" fontId="23" fillId="3" borderId="7" xfId="9" applyFont="1" applyFill="1" applyBorder="1" applyProtection="1">
      <protection locked="0"/>
    </xf>
    <xf numFmtId="0" fontId="24" fillId="3" borderId="40" xfId="8" applyFont="1" applyFill="1" applyBorder="1" applyAlignment="1" applyProtection="1">
      <alignment horizontal="center"/>
      <protection locked="0"/>
    </xf>
    <xf numFmtId="165" fontId="13" fillId="3" borderId="12" xfId="2" applyNumberFormat="1" applyFill="1" applyBorder="1" applyAlignment="1" applyProtection="1">
      <alignment horizontal="center"/>
      <protection locked="0"/>
    </xf>
    <xf numFmtId="2" fontId="13" fillId="3" borderId="7" xfId="4" applyNumberFormat="1" applyFill="1" applyBorder="1" applyAlignment="1" applyProtection="1">
      <alignment horizontal="center"/>
      <protection locked="0"/>
    </xf>
    <xf numFmtId="1" fontId="13" fillId="3" borderId="7" xfId="6" applyNumberFormat="1" applyFill="1" applyBorder="1" applyAlignment="1" applyProtection="1">
      <alignment horizontal="center"/>
      <protection locked="0"/>
    </xf>
    <xf numFmtId="1" fontId="13" fillId="3" borderId="44" xfId="10" applyNumberFormat="1" applyFill="1" applyBorder="1" applyAlignment="1" applyProtection="1">
      <alignment horizontal="center"/>
      <protection locked="0"/>
    </xf>
    <xf numFmtId="1" fontId="1" fillId="3" borderId="45" xfId="0" applyNumberFormat="1" applyFont="1" applyFill="1" applyBorder="1" applyAlignment="1" applyProtection="1">
      <alignment horizontal="center"/>
    </xf>
    <xf numFmtId="1" fontId="1" fillId="3" borderId="7" xfId="0" applyNumberFormat="1" applyFont="1" applyFill="1" applyBorder="1" applyAlignment="1" applyProtection="1">
      <alignment horizontal="center"/>
    </xf>
    <xf numFmtId="1" fontId="1" fillId="3" borderId="67" xfId="0" applyNumberFormat="1" applyFont="1" applyFill="1" applyBorder="1" applyAlignment="1" applyProtection="1">
      <alignment horizontal="center"/>
    </xf>
    <xf numFmtId="2" fontId="13" fillId="3" borderId="10" xfId="7" applyNumberFormat="1" applyFill="1" applyBorder="1" applyAlignment="1" applyProtection="1">
      <alignment horizontal="center"/>
    </xf>
    <xf numFmtId="0" fontId="24" fillId="3" borderId="40" xfId="9" applyFont="1" applyFill="1" applyBorder="1" applyAlignment="1" applyProtection="1">
      <alignment horizontal="center"/>
      <protection locked="0"/>
    </xf>
    <xf numFmtId="2" fontId="13" fillId="3" borderId="1" xfId="4" applyNumberFormat="1" applyFill="1" applyBorder="1" applyAlignment="1" applyProtection="1">
      <alignment horizontal="center"/>
      <protection locked="0"/>
    </xf>
    <xf numFmtId="0" fontId="24" fillId="3" borderId="40" xfId="11" applyFont="1" applyFill="1" applyBorder="1" applyAlignment="1" applyProtection="1">
      <alignment horizontal="center"/>
      <protection locked="0"/>
    </xf>
    <xf numFmtId="0" fontId="1" fillId="3" borderId="40" xfId="0" applyFont="1" applyFill="1" applyBorder="1" applyAlignment="1" applyProtection="1">
      <alignment horizontal="center"/>
      <protection locked="0"/>
    </xf>
    <xf numFmtId="0" fontId="22" fillId="0" borderId="45" xfId="0" applyFont="1" applyFill="1" applyBorder="1" applyProtection="1">
      <protection locked="0"/>
    </xf>
    <xf numFmtId="0" fontId="22" fillId="0" borderId="7" xfId="0" applyFont="1" applyFill="1" applyBorder="1" applyProtection="1">
      <protection locked="0"/>
    </xf>
    <xf numFmtId="0" fontId="1" fillId="0" borderId="44" xfId="0" applyFont="1" applyFill="1" applyBorder="1" applyAlignment="1" applyProtection="1">
      <alignment horizontal="center"/>
      <protection locked="0"/>
    </xf>
    <xf numFmtId="2" fontId="13" fillId="2" borderId="7" xfId="4" applyNumberFormat="1" applyFill="1" applyBorder="1" applyAlignment="1" applyProtection="1">
      <alignment horizontal="center"/>
      <protection locked="0"/>
    </xf>
    <xf numFmtId="0" fontId="23" fillId="0" borderId="1" xfId="0" applyFont="1" applyFill="1" applyBorder="1" applyProtection="1">
      <protection locked="0"/>
    </xf>
    <xf numFmtId="165" fontId="13" fillId="0" borderId="57" xfId="2" applyNumberFormat="1" applyFill="1" applyBorder="1" applyAlignment="1" applyProtection="1">
      <alignment horizontal="center"/>
      <protection locked="0"/>
    </xf>
    <xf numFmtId="1" fontId="13" fillId="0" borderId="1" xfId="6" applyNumberFormat="1" applyFill="1" applyBorder="1" applyAlignment="1" applyProtection="1">
      <alignment horizontal="center"/>
      <protection locked="0"/>
    </xf>
    <xf numFmtId="1" fontId="13" fillId="0" borderId="40" xfId="10" applyNumberFormat="1" applyFill="1" applyBorder="1" applyAlignment="1" applyProtection="1">
      <alignment horizontal="center"/>
      <protection locked="0"/>
    </xf>
    <xf numFmtId="165" fontId="13" fillId="0" borderId="6" xfId="2" applyNumberFormat="1" applyFill="1" applyBorder="1" applyAlignment="1" applyProtection="1">
      <alignment horizontal="center"/>
      <protection locked="0"/>
    </xf>
    <xf numFmtId="0" fontId="24" fillId="0" borderId="40" xfId="3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65" fontId="13" fillId="0" borderId="58" xfId="2" applyNumberFormat="1" applyFill="1" applyBorder="1" applyAlignment="1" applyProtection="1">
      <alignment horizontal="center"/>
      <protection locked="0"/>
    </xf>
    <xf numFmtId="2" fontId="13" fillId="0" borderId="3" xfId="4" applyNumberFormat="1" applyFill="1" applyBorder="1" applyAlignment="1" applyProtection="1">
      <alignment horizontal="center"/>
      <protection locked="0"/>
    </xf>
    <xf numFmtId="1" fontId="13" fillId="0" borderId="3" xfId="6" applyNumberFormat="1" applyFill="1" applyBorder="1" applyAlignment="1" applyProtection="1">
      <alignment horizontal="center"/>
      <protection locked="0"/>
    </xf>
    <xf numFmtId="1" fontId="13" fillId="0" borderId="68" xfId="10" applyNumberFormat="1" applyFill="1" applyBorder="1" applyAlignment="1" applyProtection="1">
      <alignment horizontal="center"/>
      <protection locked="0"/>
    </xf>
    <xf numFmtId="0" fontId="1" fillId="0" borderId="68" xfId="0" applyFont="1" applyFill="1" applyBorder="1" applyAlignment="1" applyProtection="1">
      <alignment horizontal="center"/>
      <protection locked="0"/>
    </xf>
    <xf numFmtId="165" fontId="13" fillId="0" borderId="14" xfId="2" applyNumberFormat="1" applyFill="1" applyBorder="1" applyAlignment="1" applyProtection="1">
      <alignment horizontal="center"/>
      <protection locked="0"/>
    </xf>
    <xf numFmtId="1" fontId="13" fillId="0" borderId="18" xfId="10" applyNumberFormat="1" applyFill="1" applyBorder="1" applyAlignment="1" applyProtection="1">
      <alignment horizontal="center"/>
      <protection locked="0"/>
    </xf>
    <xf numFmtId="0" fontId="24" fillId="0" borderId="68" xfId="9" applyFont="1" applyFill="1" applyBorder="1" applyAlignment="1" applyProtection="1">
      <alignment horizontal="center"/>
      <protection locked="0"/>
    </xf>
  </cellXfs>
  <cellStyles count="12">
    <cellStyle name="20 % – Zvýraznění1" xfId="2" builtinId="30"/>
    <cellStyle name="20 % – Zvýraznění2" xfId="4" builtinId="34"/>
    <cellStyle name="20 % – Zvýraznění3" xfId="6" builtinId="38"/>
    <cellStyle name="20 % – Zvýraznění6" xfId="10" builtinId="50"/>
    <cellStyle name="40 % – Zvýraznění3" xfId="7" builtinId="39"/>
    <cellStyle name="60 % – Zvýraznění1" xfId="3" builtinId="32"/>
    <cellStyle name="60 % – Zvýraznění2" xfId="5" builtinId="36"/>
    <cellStyle name="60 % – Zvýraznění3" xfId="8" builtinId="40"/>
    <cellStyle name="60 % – Zvýraznění4" xfId="9" builtinId="44"/>
    <cellStyle name="60 % – Zvýraznění6" xfId="11" builtinId="52"/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3"/>
  <sheetViews>
    <sheetView workbookViewId="0">
      <selection activeCell="G22" sqref="G22"/>
    </sheetView>
  </sheetViews>
  <sheetFormatPr defaultRowHeight="15" x14ac:dyDescent="0.25"/>
  <cols>
    <col min="2" max="2" width="10.7109375" customWidth="1"/>
    <col min="3" max="3" width="18.42578125" customWidth="1"/>
    <col min="4" max="4" width="14.28515625" customWidth="1"/>
    <col min="5" max="5" width="30.140625" customWidth="1"/>
    <col min="6" max="6" width="18.28515625" customWidth="1"/>
    <col min="7" max="7" width="6.42578125" customWidth="1"/>
    <col min="8" max="8" width="14" customWidth="1"/>
  </cols>
  <sheetData>
    <row r="1" spans="3:6" x14ac:dyDescent="0.25">
      <c r="C1" s="265" t="s">
        <v>26</v>
      </c>
      <c r="D1" s="266"/>
      <c r="E1" s="266"/>
      <c r="F1" s="266"/>
    </row>
    <row r="2" spans="3:6" x14ac:dyDescent="0.25">
      <c r="C2" s="266"/>
      <c r="D2" s="266"/>
      <c r="E2" s="266"/>
      <c r="F2" s="266"/>
    </row>
    <row r="3" spans="3:6" ht="15.75" x14ac:dyDescent="0.25">
      <c r="C3" s="81" t="s">
        <v>0</v>
      </c>
      <c r="D3" s="82" t="s">
        <v>1</v>
      </c>
      <c r="E3" s="82" t="s">
        <v>2</v>
      </c>
      <c r="F3" s="83" t="s">
        <v>3</v>
      </c>
    </row>
    <row r="4" spans="3:6" ht="15.75" x14ac:dyDescent="0.25">
      <c r="C4" s="84" t="s">
        <v>4</v>
      </c>
      <c r="D4" s="84" t="s">
        <v>4</v>
      </c>
      <c r="E4" s="85" t="s">
        <v>10</v>
      </c>
      <c r="F4" s="86">
        <v>672</v>
      </c>
    </row>
    <row r="5" spans="3:6" ht="15.75" x14ac:dyDescent="0.25">
      <c r="C5" s="84" t="s">
        <v>5</v>
      </c>
      <c r="D5" s="84" t="s">
        <v>5</v>
      </c>
      <c r="E5" s="87" t="s">
        <v>25</v>
      </c>
      <c r="F5" s="86">
        <v>588</v>
      </c>
    </row>
    <row r="6" spans="3:6" ht="15.75" x14ac:dyDescent="0.25">
      <c r="C6" s="84" t="s">
        <v>6</v>
      </c>
      <c r="D6" s="84" t="s">
        <v>11</v>
      </c>
      <c r="E6" s="87" t="s">
        <v>14</v>
      </c>
      <c r="F6" s="86">
        <v>563</v>
      </c>
    </row>
    <row r="7" spans="3:6" ht="15.75" x14ac:dyDescent="0.25">
      <c r="C7" s="88" t="s">
        <v>7</v>
      </c>
      <c r="D7" s="88" t="s">
        <v>6</v>
      </c>
      <c r="E7" s="89" t="s">
        <v>15</v>
      </c>
      <c r="F7" s="90">
        <v>558</v>
      </c>
    </row>
    <row r="8" spans="3:6" ht="15.75" x14ac:dyDescent="0.25">
      <c r="C8" s="84" t="s">
        <v>8</v>
      </c>
      <c r="D8" s="84" t="s">
        <v>7</v>
      </c>
      <c r="E8" s="87" t="s">
        <v>16</v>
      </c>
      <c r="F8" s="86">
        <v>510</v>
      </c>
    </row>
    <row r="9" spans="3:6" ht="15.75" x14ac:dyDescent="0.25">
      <c r="C9" s="84" t="s">
        <v>9</v>
      </c>
      <c r="D9" s="84" t="s">
        <v>8</v>
      </c>
      <c r="E9" s="87" t="s">
        <v>17</v>
      </c>
      <c r="F9" s="84">
        <v>507</v>
      </c>
    </row>
    <row r="10" spans="3:6" ht="15.75" x14ac:dyDescent="0.25">
      <c r="C10" s="84" t="s">
        <v>12</v>
      </c>
      <c r="D10" s="84" t="s">
        <v>11</v>
      </c>
      <c r="E10" s="87" t="s">
        <v>18</v>
      </c>
      <c r="F10" s="86">
        <v>497</v>
      </c>
    </row>
    <row r="11" spans="3:6" ht="15.75" x14ac:dyDescent="0.25">
      <c r="C11" s="84" t="s">
        <v>13</v>
      </c>
      <c r="D11" s="84" t="s">
        <v>11</v>
      </c>
      <c r="E11" s="87" t="s">
        <v>19</v>
      </c>
      <c r="F11" s="86">
        <v>490</v>
      </c>
    </row>
    <row r="12" spans="3:6" ht="15.75" x14ac:dyDescent="0.25">
      <c r="C12" s="84" t="s">
        <v>20</v>
      </c>
      <c r="D12" s="84" t="s">
        <v>9</v>
      </c>
      <c r="E12" s="87" t="s">
        <v>21</v>
      </c>
      <c r="F12" s="86">
        <v>409</v>
      </c>
    </row>
    <row r="13" spans="3:6" ht="15.75" x14ac:dyDescent="0.25">
      <c r="C13" s="84" t="s">
        <v>23</v>
      </c>
      <c r="D13" s="84" t="s">
        <v>22</v>
      </c>
      <c r="E13" s="87" t="s">
        <v>24</v>
      </c>
      <c r="F13" s="86">
        <v>518</v>
      </c>
    </row>
  </sheetData>
  <sortState ref="C4:F9">
    <sortCondition descending="1" ref="F4:F9"/>
  </sortState>
  <mergeCells count="1">
    <mergeCell ref="C1:F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N1"/>
    </sheetView>
  </sheetViews>
  <sheetFormatPr defaultRowHeight="15" x14ac:dyDescent="0.25"/>
  <cols>
    <col min="1" max="1" width="7.7109375" style="34" customWidth="1"/>
    <col min="2" max="2" width="5.85546875" style="34" customWidth="1"/>
    <col min="3" max="3" width="12.5703125" style="34" customWidth="1"/>
    <col min="4" max="4" width="10.7109375" style="34" customWidth="1"/>
    <col min="5" max="5" width="25.42578125" style="34" customWidth="1"/>
    <col min="6" max="6" width="6.140625" style="34" customWidth="1"/>
    <col min="7" max="7" width="6" style="34" customWidth="1"/>
    <col min="8" max="8" width="6.85546875" style="34" customWidth="1"/>
    <col min="9" max="9" width="5.5703125" style="34" customWidth="1"/>
    <col min="10" max="11" width="6.140625" style="34" customWidth="1"/>
    <col min="12" max="12" width="6" style="34" customWidth="1"/>
    <col min="13" max="13" width="5.7109375" style="34" customWidth="1"/>
    <col min="14" max="14" width="9.140625" style="34" customWidth="1"/>
  </cols>
  <sheetData>
    <row r="1" spans="1:14" ht="15" customHeight="1" x14ac:dyDescent="0.25">
      <c r="A1" s="268" t="s">
        <v>158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70"/>
    </row>
    <row r="2" spans="1:14" x14ac:dyDescent="0.25">
      <c r="A2" s="1" t="s">
        <v>27</v>
      </c>
      <c r="B2"/>
      <c r="C2"/>
      <c r="D2"/>
      <c r="E2"/>
      <c r="F2"/>
      <c r="G2"/>
      <c r="H2"/>
      <c r="I2"/>
      <c r="J2"/>
      <c r="K2"/>
      <c r="L2"/>
      <c r="M2"/>
      <c r="N2"/>
    </row>
    <row r="3" spans="1:14" x14ac:dyDescent="0.25">
      <c r="A3" s="271" t="s">
        <v>28</v>
      </c>
      <c r="B3" s="273" t="s">
        <v>29</v>
      </c>
      <c r="C3" s="273" t="s">
        <v>30</v>
      </c>
      <c r="D3" s="273" t="s">
        <v>31</v>
      </c>
      <c r="E3" s="273" t="s">
        <v>32</v>
      </c>
      <c r="F3" s="273" t="s">
        <v>33</v>
      </c>
      <c r="G3" s="273"/>
      <c r="H3" s="273" t="s">
        <v>34</v>
      </c>
      <c r="I3" s="273"/>
      <c r="J3" s="273" t="s">
        <v>35</v>
      </c>
      <c r="K3" s="273"/>
      <c r="L3" s="273" t="s">
        <v>36</v>
      </c>
      <c r="M3" s="273"/>
      <c r="N3" s="267" t="s">
        <v>37</v>
      </c>
    </row>
    <row r="4" spans="1:14" x14ac:dyDescent="0.25">
      <c r="A4" s="272"/>
      <c r="B4" s="273"/>
      <c r="C4" s="273"/>
      <c r="D4" s="273"/>
      <c r="E4" s="273"/>
      <c r="F4" s="4" t="s">
        <v>38</v>
      </c>
      <c r="G4" s="5" t="s">
        <v>39</v>
      </c>
      <c r="H4" s="4" t="s">
        <v>38</v>
      </c>
      <c r="I4" s="5" t="s">
        <v>39</v>
      </c>
      <c r="J4" s="4" t="s">
        <v>38</v>
      </c>
      <c r="K4" s="5" t="s">
        <v>39</v>
      </c>
      <c r="L4" s="4" t="s">
        <v>38</v>
      </c>
      <c r="M4" s="5" t="s">
        <v>39</v>
      </c>
      <c r="N4" s="267"/>
    </row>
    <row r="5" spans="1:14" x14ac:dyDescent="0.25">
      <c r="A5" s="6" t="s">
        <v>4</v>
      </c>
      <c r="B5" s="6" t="s">
        <v>4</v>
      </c>
      <c r="C5" s="7" t="s">
        <v>40</v>
      </c>
      <c r="D5" s="7" t="s">
        <v>41</v>
      </c>
      <c r="E5" s="7" t="s">
        <v>10</v>
      </c>
      <c r="F5" s="8">
        <v>2.9</v>
      </c>
      <c r="G5" s="9">
        <v>72</v>
      </c>
      <c r="H5" s="10">
        <v>6.6</v>
      </c>
      <c r="I5" s="9">
        <v>47</v>
      </c>
      <c r="J5" s="10">
        <v>10.4</v>
      </c>
      <c r="K5" s="9">
        <v>54</v>
      </c>
      <c r="L5" s="11">
        <v>55</v>
      </c>
      <c r="M5" s="9">
        <v>55</v>
      </c>
      <c r="N5" s="12">
        <v>228</v>
      </c>
    </row>
    <row r="6" spans="1:14" x14ac:dyDescent="0.25">
      <c r="A6" s="6" t="s">
        <v>5</v>
      </c>
      <c r="B6" s="6" t="s">
        <v>5</v>
      </c>
      <c r="C6" s="7" t="s">
        <v>42</v>
      </c>
      <c r="D6" s="7" t="s">
        <v>43</v>
      </c>
      <c r="E6" s="7" t="s">
        <v>10</v>
      </c>
      <c r="F6" s="8">
        <v>3.6</v>
      </c>
      <c r="G6" s="9">
        <v>65</v>
      </c>
      <c r="H6" s="10">
        <v>6.6</v>
      </c>
      <c r="I6" s="9">
        <v>47</v>
      </c>
      <c r="J6" s="10">
        <v>11.8</v>
      </c>
      <c r="K6" s="9">
        <v>68</v>
      </c>
      <c r="L6" s="11">
        <v>46</v>
      </c>
      <c r="M6" s="9">
        <v>46</v>
      </c>
      <c r="N6" s="12">
        <v>226</v>
      </c>
    </row>
    <row r="7" spans="1:14" x14ac:dyDescent="0.25">
      <c r="A7" s="6" t="s">
        <v>6</v>
      </c>
      <c r="B7" s="6" t="s">
        <v>6</v>
      </c>
      <c r="C7" s="7" t="s">
        <v>44</v>
      </c>
      <c r="D7" s="7" t="s">
        <v>45</v>
      </c>
      <c r="E7" s="7" t="s">
        <v>25</v>
      </c>
      <c r="F7" s="8">
        <v>3.8</v>
      </c>
      <c r="G7" s="9">
        <v>63</v>
      </c>
      <c r="H7" s="10">
        <v>7.2</v>
      </c>
      <c r="I7" s="9">
        <v>59</v>
      </c>
      <c r="J7" s="10">
        <v>9.6999999999999993</v>
      </c>
      <c r="K7" s="9">
        <v>47</v>
      </c>
      <c r="L7" s="11">
        <v>51</v>
      </c>
      <c r="M7" s="9">
        <v>51</v>
      </c>
      <c r="N7" s="12">
        <v>220</v>
      </c>
    </row>
    <row r="8" spans="1:14" x14ac:dyDescent="0.25">
      <c r="A8" s="6" t="s">
        <v>7</v>
      </c>
      <c r="B8" s="6" t="s">
        <v>7</v>
      </c>
      <c r="C8" s="7" t="s">
        <v>46</v>
      </c>
      <c r="D8" s="7" t="s">
        <v>47</v>
      </c>
      <c r="E8" s="7" t="s">
        <v>10</v>
      </c>
      <c r="F8" s="8">
        <v>4.3</v>
      </c>
      <c r="G8" s="9">
        <v>58</v>
      </c>
      <c r="H8" s="10">
        <v>7.5</v>
      </c>
      <c r="I8" s="9">
        <v>65</v>
      </c>
      <c r="J8" s="10">
        <v>9.3000000000000007</v>
      </c>
      <c r="K8" s="9">
        <v>43</v>
      </c>
      <c r="L8" s="11">
        <v>52</v>
      </c>
      <c r="M8" s="9">
        <v>52</v>
      </c>
      <c r="N8" s="12">
        <v>218</v>
      </c>
    </row>
    <row r="9" spans="1:14" x14ac:dyDescent="0.25">
      <c r="A9" s="6" t="s">
        <v>8</v>
      </c>
      <c r="B9" s="6" t="s">
        <v>8</v>
      </c>
      <c r="C9" s="7" t="s">
        <v>48</v>
      </c>
      <c r="D9" s="7" t="s">
        <v>49</v>
      </c>
      <c r="E9" s="7" t="s">
        <v>10</v>
      </c>
      <c r="F9" s="8">
        <v>3.7</v>
      </c>
      <c r="G9" s="9">
        <v>64</v>
      </c>
      <c r="H9" s="10">
        <v>6.8</v>
      </c>
      <c r="I9" s="9">
        <v>51</v>
      </c>
      <c r="J9" s="10">
        <v>10.7</v>
      </c>
      <c r="K9" s="9">
        <v>57</v>
      </c>
      <c r="L9" s="11">
        <v>45</v>
      </c>
      <c r="M9" s="9">
        <v>45</v>
      </c>
      <c r="N9" s="12">
        <v>217</v>
      </c>
    </row>
    <row r="10" spans="1:14" x14ac:dyDescent="0.25">
      <c r="A10" s="6" t="s">
        <v>9</v>
      </c>
      <c r="B10" s="6" t="s">
        <v>9</v>
      </c>
      <c r="C10" s="7" t="s">
        <v>50</v>
      </c>
      <c r="D10" s="7" t="s">
        <v>51</v>
      </c>
      <c r="E10" s="7" t="s">
        <v>10</v>
      </c>
      <c r="F10" s="8">
        <v>3.5</v>
      </c>
      <c r="G10" s="9">
        <v>66</v>
      </c>
      <c r="H10" s="10">
        <v>6.7</v>
      </c>
      <c r="I10" s="9">
        <v>49</v>
      </c>
      <c r="J10" s="10">
        <v>9</v>
      </c>
      <c r="K10" s="9">
        <v>40</v>
      </c>
      <c r="L10" s="11">
        <v>46</v>
      </c>
      <c r="M10" s="9">
        <v>46</v>
      </c>
      <c r="N10" s="12">
        <v>201</v>
      </c>
    </row>
    <row r="11" spans="1:14" x14ac:dyDescent="0.25">
      <c r="A11" s="6" t="s">
        <v>12</v>
      </c>
      <c r="B11" s="2" t="s">
        <v>11</v>
      </c>
      <c r="C11" s="7" t="s">
        <v>52</v>
      </c>
      <c r="D11" s="7" t="s">
        <v>53</v>
      </c>
      <c r="E11" s="7" t="s">
        <v>54</v>
      </c>
      <c r="F11" s="8">
        <v>3.8</v>
      </c>
      <c r="G11" s="9">
        <v>63</v>
      </c>
      <c r="H11" s="10">
        <v>6.4</v>
      </c>
      <c r="I11" s="9">
        <v>43</v>
      </c>
      <c r="J11" s="10">
        <v>8.6999999999999993</v>
      </c>
      <c r="K11" s="9">
        <v>37</v>
      </c>
      <c r="L11" s="11">
        <v>55</v>
      </c>
      <c r="M11" s="9">
        <v>55</v>
      </c>
      <c r="N11" s="12">
        <v>198</v>
      </c>
    </row>
    <row r="12" spans="1:14" x14ac:dyDescent="0.25">
      <c r="A12" s="35" t="s">
        <v>13</v>
      </c>
      <c r="B12" s="35" t="s">
        <v>12</v>
      </c>
      <c r="C12" s="36" t="s">
        <v>55</v>
      </c>
      <c r="D12" s="36" t="s">
        <v>56</v>
      </c>
      <c r="E12" s="36" t="s">
        <v>15</v>
      </c>
      <c r="F12" s="37">
        <v>5.2</v>
      </c>
      <c r="G12" s="38">
        <v>49</v>
      </c>
      <c r="H12" s="39">
        <v>6.4</v>
      </c>
      <c r="I12" s="38">
        <v>43</v>
      </c>
      <c r="J12" s="39">
        <v>11</v>
      </c>
      <c r="K12" s="38">
        <v>60</v>
      </c>
      <c r="L12" s="40">
        <v>43</v>
      </c>
      <c r="M12" s="38">
        <v>43</v>
      </c>
      <c r="N12" s="41">
        <v>195</v>
      </c>
    </row>
    <row r="13" spans="1:14" x14ac:dyDescent="0.25">
      <c r="A13" s="6" t="s">
        <v>20</v>
      </c>
      <c r="B13" s="2" t="s">
        <v>13</v>
      </c>
      <c r="C13" s="7" t="s">
        <v>57</v>
      </c>
      <c r="D13" s="7" t="s">
        <v>41</v>
      </c>
      <c r="E13" s="13" t="s">
        <v>25</v>
      </c>
      <c r="F13" s="8">
        <v>3.8</v>
      </c>
      <c r="G13" s="9">
        <v>63</v>
      </c>
      <c r="H13" s="10">
        <v>7.1</v>
      </c>
      <c r="I13" s="9">
        <v>57</v>
      </c>
      <c r="J13" s="10">
        <v>7.8</v>
      </c>
      <c r="K13" s="9">
        <v>28</v>
      </c>
      <c r="L13" s="11">
        <v>44</v>
      </c>
      <c r="M13" s="9">
        <v>44</v>
      </c>
      <c r="N13" s="12">
        <v>192</v>
      </c>
    </row>
    <row r="14" spans="1:14" x14ac:dyDescent="0.25">
      <c r="A14" s="35" t="s">
        <v>58</v>
      </c>
      <c r="B14" s="35" t="s">
        <v>20</v>
      </c>
      <c r="C14" s="36" t="s">
        <v>59</v>
      </c>
      <c r="D14" s="36" t="s">
        <v>60</v>
      </c>
      <c r="E14" s="42" t="s">
        <v>15</v>
      </c>
      <c r="F14" s="37">
        <v>4.5</v>
      </c>
      <c r="G14" s="38">
        <v>56</v>
      </c>
      <c r="H14" s="39">
        <v>6.4</v>
      </c>
      <c r="I14" s="38">
        <v>43</v>
      </c>
      <c r="J14" s="39">
        <v>9.1</v>
      </c>
      <c r="K14" s="38">
        <v>41</v>
      </c>
      <c r="L14" s="40">
        <v>48</v>
      </c>
      <c r="M14" s="38">
        <v>48</v>
      </c>
      <c r="N14" s="41">
        <v>188</v>
      </c>
    </row>
    <row r="15" spans="1:14" x14ac:dyDescent="0.25">
      <c r="A15" s="40" t="s">
        <v>61</v>
      </c>
      <c r="B15" s="43" t="s">
        <v>58</v>
      </c>
      <c r="C15" s="36" t="s">
        <v>57</v>
      </c>
      <c r="D15" s="36" t="s">
        <v>62</v>
      </c>
      <c r="E15" s="36" t="s">
        <v>15</v>
      </c>
      <c r="F15" s="37">
        <v>3.8</v>
      </c>
      <c r="G15" s="38">
        <v>63</v>
      </c>
      <c r="H15" s="39">
        <v>5.7</v>
      </c>
      <c r="I15" s="38">
        <v>29</v>
      </c>
      <c r="J15" s="39">
        <v>9.5</v>
      </c>
      <c r="K15" s="38">
        <v>45</v>
      </c>
      <c r="L15" s="40">
        <v>47</v>
      </c>
      <c r="M15" s="38">
        <v>47</v>
      </c>
      <c r="N15" s="41">
        <v>184</v>
      </c>
    </row>
    <row r="16" spans="1:14" x14ac:dyDescent="0.25">
      <c r="A16" s="2" t="s">
        <v>63</v>
      </c>
      <c r="B16" s="6" t="s">
        <v>11</v>
      </c>
      <c r="C16" s="7" t="s">
        <v>64</v>
      </c>
      <c r="D16" s="7" t="s">
        <v>65</v>
      </c>
      <c r="E16" s="7" t="s">
        <v>14</v>
      </c>
      <c r="F16" s="8">
        <v>7.1</v>
      </c>
      <c r="G16" s="9">
        <v>30</v>
      </c>
      <c r="H16" s="10">
        <v>7.4</v>
      </c>
      <c r="I16" s="9">
        <v>63</v>
      </c>
      <c r="J16" s="10">
        <v>9.6</v>
      </c>
      <c r="K16" s="9">
        <v>46</v>
      </c>
      <c r="L16" s="11">
        <v>44</v>
      </c>
      <c r="M16" s="9">
        <v>44</v>
      </c>
      <c r="N16" s="12">
        <v>183</v>
      </c>
    </row>
    <row r="17" spans="1:14" x14ac:dyDescent="0.25">
      <c r="A17" s="2" t="s">
        <v>66</v>
      </c>
      <c r="B17" s="6" t="s">
        <v>61</v>
      </c>
      <c r="C17" s="7" t="s">
        <v>67</v>
      </c>
      <c r="D17" s="7" t="s">
        <v>60</v>
      </c>
      <c r="E17" s="7" t="s">
        <v>24</v>
      </c>
      <c r="F17" s="8">
        <v>3.7</v>
      </c>
      <c r="G17" s="9">
        <v>64</v>
      </c>
      <c r="H17" s="10">
        <v>6.5</v>
      </c>
      <c r="I17" s="9">
        <v>45</v>
      </c>
      <c r="J17" s="10">
        <v>8.8000000000000007</v>
      </c>
      <c r="K17" s="9">
        <v>38</v>
      </c>
      <c r="L17" s="11">
        <v>35</v>
      </c>
      <c r="M17" s="9">
        <v>35</v>
      </c>
      <c r="N17" s="12">
        <v>182</v>
      </c>
    </row>
    <row r="18" spans="1:14" x14ac:dyDescent="0.25">
      <c r="A18" s="6" t="s">
        <v>68</v>
      </c>
      <c r="B18" s="2" t="s">
        <v>11</v>
      </c>
      <c r="C18" s="7" t="s">
        <v>69</v>
      </c>
      <c r="D18" s="7" t="s">
        <v>70</v>
      </c>
      <c r="E18" s="7" t="s">
        <v>71</v>
      </c>
      <c r="F18" s="8">
        <v>4.4000000000000004</v>
      </c>
      <c r="G18" s="9">
        <v>57</v>
      </c>
      <c r="H18" s="10">
        <v>6.6</v>
      </c>
      <c r="I18" s="9">
        <v>47</v>
      </c>
      <c r="J18" s="10">
        <v>8.8000000000000007</v>
      </c>
      <c r="K18" s="9">
        <v>38</v>
      </c>
      <c r="L18" s="11">
        <v>40</v>
      </c>
      <c r="M18" s="9">
        <v>40</v>
      </c>
      <c r="N18" s="12">
        <v>182</v>
      </c>
    </row>
    <row r="19" spans="1:14" x14ac:dyDescent="0.25">
      <c r="A19" s="2" t="s">
        <v>72</v>
      </c>
      <c r="B19" s="6" t="s">
        <v>11</v>
      </c>
      <c r="C19" s="7" t="s">
        <v>73</v>
      </c>
      <c r="D19" s="7" t="s">
        <v>74</v>
      </c>
      <c r="E19" s="7" t="s">
        <v>14</v>
      </c>
      <c r="F19" s="8">
        <v>4.9000000000000004</v>
      </c>
      <c r="G19" s="9">
        <v>52</v>
      </c>
      <c r="H19" s="10">
        <v>6.6</v>
      </c>
      <c r="I19" s="9">
        <v>47</v>
      </c>
      <c r="J19" s="10">
        <v>9</v>
      </c>
      <c r="K19" s="9">
        <v>40</v>
      </c>
      <c r="L19" s="11">
        <v>43</v>
      </c>
      <c r="M19" s="9">
        <v>43</v>
      </c>
      <c r="N19" s="12">
        <v>182</v>
      </c>
    </row>
    <row r="20" spans="1:14" x14ac:dyDescent="0.25">
      <c r="A20" s="2" t="s">
        <v>75</v>
      </c>
      <c r="B20" s="6" t="s">
        <v>11</v>
      </c>
      <c r="C20" s="7" t="s">
        <v>76</v>
      </c>
      <c r="D20" s="7" t="s">
        <v>77</v>
      </c>
      <c r="E20" s="7" t="s">
        <v>14</v>
      </c>
      <c r="F20" s="8">
        <v>4.5999999999999996</v>
      </c>
      <c r="G20" s="9">
        <v>55</v>
      </c>
      <c r="H20" s="10">
        <v>6.3</v>
      </c>
      <c r="I20" s="9">
        <v>41</v>
      </c>
      <c r="J20" s="10">
        <v>9.1</v>
      </c>
      <c r="K20" s="9">
        <v>41</v>
      </c>
      <c r="L20" s="11">
        <v>44</v>
      </c>
      <c r="M20" s="9">
        <v>44</v>
      </c>
      <c r="N20" s="12">
        <v>181</v>
      </c>
    </row>
    <row r="21" spans="1:14" x14ac:dyDescent="0.25">
      <c r="A21" s="6" t="s">
        <v>78</v>
      </c>
      <c r="B21" s="6" t="s">
        <v>63</v>
      </c>
      <c r="C21" s="7" t="s">
        <v>79</v>
      </c>
      <c r="D21" s="7" t="s">
        <v>80</v>
      </c>
      <c r="E21" s="7" t="s">
        <v>17</v>
      </c>
      <c r="F21" s="8">
        <v>4.7</v>
      </c>
      <c r="G21" s="9">
        <v>54</v>
      </c>
      <c r="H21" s="10">
        <v>6.8</v>
      </c>
      <c r="I21" s="9">
        <v>51</v>
      </c>
      <c r="J21" s="10">
        <v>7.6</v>
      </c>
      <c r="K21" s="9">
        <v>26</v>
      </c>
      <c r="L21" s="11">
        <v>49</v>
      </c>
      <c r="M21" s="9">
        <v>49</v>
      </c>
      <c r="N21" s="12">
        <v>180</v>
      </c>
    </row>
    <row r="22" spans="1:14" x14ac:dyDescent="0.25">
      <c r="A22" s="35" t="s">
        <v>81</v>
      </c>
      <c r="B22" s="35" t="s">
        <v>66</v>
      </c>
      <c r="C22" s="36" t="s">
        <v>82</v>
      </c>
      <c r="D22" s="36" t="s">
        <v>83</v>
      </c>
      <c r="E22" s="36" t="s">
        <v>15</v>
      </c>
      <c r="F22" s="37">
        <v>5.2</v>
      </c>
      <c r="G22" s="38">
        <v>49</v>
      </c>
      <c r="H22" s="39">
        <v>6.8</v>
      </c>
      <c r="I22" s="38">
        <v>51</v>
      </c>
      <c r="J22" s="39">
        <v>8.5</v>
      </c>
      <c r="K22" s="38">
        <v>35</v>
      </c>
      <c r="L22" s="40">
        <v>44</v>
      </c>
      <c r="M22" s="38">
        <v>44</v>
      </c>
      <c r="N22" s="41">
        <v>179</v>
      </c>
    </row>
    <row r="23" spans="1:14" x14ac:dyDescent="0.25">
      <c r="A23" s="6" t="s">
        <v>84</v>
      </c>
      <c r="B23" s="6" t="s">
        <v>68</v>
      </c>
      <c r="C23" s="7" t="s">
        <v>85</v>
      </c>
      <c r="D23" s="7" t="s">
        <v>86</v>
      </c>
      <c r="E23" s="7" t="s">
        <v>25</v>
      </c>
      <c r="F23" s="8">
        <v>4.0999999999999996</v>
      </c>
      <c r="G23" s="9">
        <v>60</v>
      </c>
      <c r="H23" s="10">
        <v>6.5</v>
      </c>
      <c r="I23" s="9">
        <v>45</v>
      </c>
      <c r="J23" s="10">
        <v>7.8</v>
      </c>
      <c r="K23" s="9">
        <v>28</v>
      </c>
      <c r="L23" s="11">
        <v>43</v>
      </c>
      <c r="M23" s="9">
        <v>43</v>
      </c>
      <c r="N23" s="12">
        <v>176</v>
      </c>
    </row>
    <row r="24" spans="1:14" x14ac:dyDescent="0.25">
      <c r="A24" s="6" t="s">
        <v>87</v>
      </c>
      <c r="B24" s="6" t="s">
        <v>11</v>
      </c>
      <c r="C24" s="7" t="s">
        <v>88</v>
      </c>
      <c r="D24" s="7" t="s">
        <v>89</v>
      </c>
      <c r="E24" s="7" t="s">
        <v>18</v>
      </c>
      <c r="F24" s="8">
        <v>5.8</v>
      </c>
      <c r="G24" s="9">
        <v>43</v>
      </c>
      <c r="H24" s="10">
        <v>4.7</v>
      </c>
      <c r="I24" s="9">
        <v>49</v>
      </c>
      <c r="J24" s="10">
        <v>8.8000000000000007</v>
      </c>
      <c r="K24" s="9">
        <v>38</v>
      </c>
      <c r="L24" s="11">
        <v>45</v>
      </c>
      <c r="M24" s="9">
        <v>45</v>
      </c>
      <c r="N24" s="12">
        <v>175</v>
      </c>
    </row>
    <row r="25" spans="1:14" x14ac:dyDescent="0.25">
      <c r="A25" s="2" t="s">
        <v>90</v>
      </c>
      <c r="B25" s="6" t="s">
        <v>72</v>
      </c>
      <c r="C25" s="7" t="s">
        <v>91</v>
      </c>
      <c r="D25" s="7" t="s">
        <v>92</v>
      </c>
      <c r="E25" s="7" t="s">
        <v>93</v>
      </c>
      <c r="F25" s="8">
        <v>5.0999999999999996</v>
      </c>
      <c r="G25" s="9">
        <v>50</v>
      </c>
      <c r="H25" s="10">
        <v>6.2</v>
      </c>
      <c r="I25" s="9">
        <v>39</v>
      </c>
      <c r="J25" s="10">
        <v>8.9</v>
      </c>
      <c r="K25" s="9">
        <v>39</v>
      </c>
      <c r="L25" s="11">
        <v>46</v>
      </c>
      <c r="M25" s="9">
        <v>46</v>
      </c>
      <c r="N25" s="12">
        <v>174</v>
      </c>
    </row>
    <row r="26" spans="1:14" x14ac:dyDescent="0.25">
      <c r="A26" s="2" t="s">
        <v>94</v>
      </c>
      <c r="B26" s="6" t="s">
        <v>75</v>
      </c>
      <c r="C26" s="7" t="s">
        <v>95</v>
      </c>
      <c r="D26" s="7" t="s">
        <v>47</v>
      </c>
      <c r="E26" s="7" t="s">
        <v>96</v>
      </c>
      <c r="F26" s="8">
        <v>5.0999999999999996</v>
      </c>
      <c r="G26" s="9">
        <v>50</v>
      </c>
      <c r="H26" s="10">
        <v>6.2</v>
      </c>
      <c r="I26" s="9">
        <v>39</v>
      </c>
      <c r="J26" s="10">
        <v>8.8000000000000007</v>
      </c>
      <c r="K26" s="9">
        <v>38</v>
      </c>
      <c r="L26" s="11">
        <v>45</v>
      </c>
      <c r="M26" s="9">
        <v>45</v>
      </c>
      <c r="N26" s="12">
        <v>172</v>
      </c>
    </row>
    <row r="27" spans="1:14" x14ac:dyDescent="0.25">
      <c r="A27" s="6" t="s">
        <v>97</v>
      </c>
      <c r="B27" s="6" t="s">
        <v>78</v>
      </c>
      <c r="C27" s="14" t="s">
        <v>98</v>
      </c>
      <c r="D27" s="14" t="s">
        <v>99</v>
      </c>
      <c r="E27" s="7" t="s">
        <v>24</v>
      </c>
      <c r="F27" s="8">
        <v>4.8</v>
      </c>
      <c r="G27" s="9">
        <v>53</v>
      </c>
      <c r="H27" s="10">
        <v>5.5</v>
      </c>
      <c r="I27" s="9">
        <v>25</v>
      </c>
      <c r="J27" s="10">
        <v>9.6</v>
      </c>
      <c r="K27" s="9">
        <v>46</v>
      </c>
      <c r="L27" s="11">
        <v>46</v>
      </c>
      <c r="M27" s="9">
        <v>46</v>
      </c>
      <c r="N27" s="12">
        <v>170</v>
      </c>
    </row>
    <row r="28" spans="1:14" x14ac:dyDescent="0.25">
      <c r="A28" s="6" t="s">
        <v>100</v>
      </c>
      <c r="B28" s="6" t="s">
        <v>81</v>
      </c>
      <c r="C28" s="7" t="s">
        <v>101</v>
      </c>
      <c r="D28" s="7" t="s">
        <v>102</v>
      </c>
      <c r="E28" s="7" t="s">
        <v>16</v>
      </c>
      <c r="F28" s="8">
        <v>4.3</v>
      </c>
      <c r="G28" s="9">
        <v>58</v>
      </c>
      <c r="H28" s="10">
        <v>6.1</v>
      </c>
      <c r="I28" s="9">
        <v>37</v>
      </c>
      <c r="J28" s="10">
        <v>8.6</v>
      </c>
      <c r="K28" s="9">
        <v>36</v>
      </c>
      <c r="L28" s="11">
        <v>38</v>
      </c>
      <c r="M28" s="9">
        <v>38</v>
      </c>
      <c r="N28" s="12">
        <v>169</v>
      </c>
    </row>
    <row r="29" spans="1:14" x14ac:dyDescent="0.25">
      <c r="A29" s="15" t="s">
        <v>103</v>
      </c>
      <c r="B29" s="15" t="s">
        <v>84</v>
      </c>
      <c r="C29" s="16" t="s">
        <v>104</v>
      </c>
      <c r="D29" s="17" t="s">
        <v>49</v>
      </c>
      <c r="E29" s="17" t="s">
        <v>105</v>
      </c>
      <c r="F29" s="18">
        <v>5.0999999999999996</v>
      </c>
      <c r="G29" s="19">
        <v>50</v>
      </c>
      <c r="H29" s="20">
        <v>6.1</v>
      </c>
      <c r="I29" s="19">
        <v>37</v>
      </c>
      <c r="J29" s="20">
        <v>8.9</v>
      </c>
      <c r="K29" s="19">
        <v>39</v>
      </c>
      <c r="L29" s="21">
        <v>43</v>
      </c>
      <c r="M29" s="19">
        <v>43</v>
      </c>
      <c r="N29" s="22">
        <v>169</v>
      </c>
    </row>
    <row r="30" spans="1:14" x14ac:dyDescent="0.25">
      <c r="A30" s="6">
        <v>26</v>
      </c>
      <c r="B30" s="6" t="s">
        <v>106</v>
      </c>
      <c r="C30" s="7" t="s">
        <v>107</v>
      </c>
      <c r="D30" s="7" t="s">
        <v>108</v>
      </c>
      <c r="E30" s="7" t="s">
        <v>16</v>
      </c>
      <c r="F30" s="8">
        <v>5.4</v>
      </c>
      <c r="G30" s="9">
        <v>47</v>
      </c>
      <c r="H30" s="10">
        <v>6.5</v>
      </c>
      <c r="I30" s="9">
        <v>45</v>
      </c>
      <c r="J30" s="10">
        <v>8.1999999999999993</v>
      </c>
      <c r="K30" s="9">
        <v>32</v>
      </c>
      <c r="L30" s="11">
        <v>45</v>
      </c>
      <c r="M30" s="9">
        <v>45</v>
      </c>
      <c r="N30" s="11">
        <v>169</v>
      </c>
    </row>
    <row r="31" spans="1:14" x14ac:dyDescent="0.25">
      <c r="A31" s="6" t="s">
        <v>109</v>
      </c>
      <c r="B31" s="6" t="s">
        <v>11</v>
      </c>
      <c r="C31" s="1" t="s">
        <v>110</v>
      </c>
      <c r="D31" s="1" t="s">
        <v>111</v>
      </c>
      <c r="E31" s="23" t="s">
        <v>71</v>
      </c>
      <c r="F31" s="24">
        <v>5.6</v>
      </c>
      <c r="G31" s="25">
        <v>45</v>
      </c>
      <c r="H31" s="26">
        <v>6.4</v>
      </c>
      <c r="I31" s="25">
        <v>43</v>
      </c>
      <c r="J31" s="26">
        <v>8.4</v>
      </c>
      <c r="K31" s="25">
        <v>34</v>
      </c>
      <c r="L31" s="6">
        <v>47</v>
      </c>
      <c r="M31" s="25">
        <v>47</v>
      </c>
      <c r="N31" s="27">
        <v>169</v>
      </c>
    </row>
    <row r="32" spans="1:14" x14ac:dyDescent="0.25">
      <c r="A32" s="35" t="s">
        <v>112</v>
      </c>
      <c r="B32" s="35" t="s">
        <v>90</v>
      </c>
      <c r="C32" s="44" t="s">
        <v>113</v>
      </c>
      <c r="D32" s="44" t="s">
        <v>114</v>
      </c>
      <c r="E32" s="44" t="s">
        <v>15</v>
      </c>
      <c r="F32" s="45">
        <v>4.8</v>
      </c>
      <c r="G32" s="46">
        <v>53</v>
      </c>
      <c r="H32" s="47">
        <v>6.2</v>
      </c>
      <c r="I32" s="46">
        <v>39</v>
      </c>
      <c r="J32" s="47">
        <v>8.4</v>
      </c>
      <c r="K32" s="46">
        <v>34</v>
      </c>
      <c r="L32" s="35">
        <v>42</v>
      </c>
      <c r="M32" s="46">
        <v>42</v>
      </c>
      <c r="N32" s="48">
        <v>168</v>
      </c>
    </row>
    <row r="33" spans="1:14" x14ac:dyDescent="0.25">
      <c r="A33" s="6" t="s">
        <v>115</v>
      </c>
      <c r="B33" s="6" t="s">
        <v>94</v>
      </c>
      <c r="C33" s="1" t="s">
        <v>116</v>
      </c>
      <c r="D33" s="1" t="s">
        <v>65</v>
      </c>
      <c r="E33" s="1" t="s">
        <v>117</v>
      </c>
      <c r="F33" s="24">
        <v>6</v>
      </c>
      <c r="G33" s="25">
        <v>41</v>
      </c>
      <c r="H33" s="26">
        <v>6.1</v>
      </c>
      <c r="I33" s="25">
        <v>37</v>
      </c>
      <c r="J33" s="26">
        <v>9.6999999999999993</v>
      </c>
      <c r="K33" s="25">
        <v>47</v>
      </c>
      <c r="L33" s="6">
        <v>41</v>
      </c>
      <c r="M33" s="25">
        <v>41</v>
      </c>
      <c r="N33" s="27">
        <v>166</v>
      </c>
    </row>
    <row r="34" spans="1:14" x14ac:dyDescent="0.25">
      <c r="A34" s="2" t="s">
        <v>118</v>
      </c>
      <c r="B34" s="6" t="s">
        <v>11</v>
      </c>
      <c r="C34" s="1" t="s">
        <v>119</v>
      </c>
      <c r="D34" s="1" t="s">
        <v>120</v>
      </c>
      <c r="E34" s="1" t="s">
        <v>18</v>
      </c>
      <c r="F34" s="24">
        <v>4.0999999999999996</v>
      </c>
      <c r="G34" s="25">
        <v>60</v>
      </c>
      <c r="H34" s="26">
        <v>6.1</v>
      </c>
      <c r="I34" s="25">
        <v>37</v>
      </c>
      <c r="J34" s="26">
        <v>7.4</v>
      </c>
      <c r="K34" s="25">
        <v>24</v>
      </c>
      <c r="L34" s="6">
        <v>43</v>
      </c>
      <c r="M34" s="25">
        <v>43</v>
      </c>
      <c r="N34" s="27">
        <v>164</v>
      </c>
    </row>
    <row r="35" spans="1:14" x14ac:dyDescent="0.25">
      <c r="A35" s="6" t="s">
        <v>121</v>
      </c>
      <c r="B35" s="6" t="s">
        <v>97</v>
      </c>
      <c r="C35" s="1" t="s">
        <v>122</v>
      </c>
      <c r="D35" s="1" t="s">
        <v>123</v>
      </c>
      <c r="E35" s="1" t="s">
        <v>24</v>
      </c>
      <c r="F35" s="24">
        <v>5.6</v>
      </c>
      <c r="G35" s="25">
        <v>45</v>
      </c>
      <c r="H35" s="26">
        <v>6</v>
      </c>
      <c r="I35" s="25">
        <v>37</v>
      </c>
      <c r="J35" s="26">
        <v>8.6999999999999993</v>
      </c>
      <c r="K35" s="25">
        <v>37</v>
      </c>
      <c r="L35" s="6">
        <v>46</v>
      </c>
      <c r="M35" s="25">
        <v>46</v>
      </c>
      <c r="N35" s="27">
        <v>163</v>
      </c>
    </row>
    <row r="36" spans="1:14" x14ac:dyDescent="0.25">
      <c r="A36" s="35" t="s">
        <v>124</v>
      </c>
      <c r="B36" s="35" t="s">
        <v>125</v>
      </c>
      <c r="C36" s="44" t="s">
        <v>126</v>
      </c>
      <c r="D36" s="44" t="s">
        <v>83</v>
      </c>
      <c r="E36" s="44" t="s">
        <v>15</v>
      </c>
      <c r="F36" s="45">
        <v>7.5</v>
      </c>
      <c r="G36" s="46">
        <v>26</v>
      </c>
      <c r="H36" s="47">
        <v>6.7</v>
      </c>
      <c r="I36" s="46">
        <v>49</v>
      </c>
      <c r="J36" s="47">
        <v>9.1</v>
      </c>
      <c r="K36" s="46">
        <v>41</v>
      </c>
      <c r="L36" s="35">
        <v>46</v>
      </c>
      <c r="M36" s="46">
        <v>46</v>
      </c>
      <c r="N36" s="48">
        <v>162</v>
      </c>
    </row>
    <row r="37" spans="1:14" x14ac:dyDescent="0.25">
      <c r="A37" s="6" t="s">
        <v>127</v>
      </c>
      <c r="B37" s="6" t="s">
        <v>103</v>
      </c>
      <c r="C37" s="1" t="s">
        <v>128</v>
      </c>
      <c r="D37" s="1" t="s">
        <v>129</v>
      </c>
      <c r="E37" s="1" t="s">
        <v>16</v>
      </c>
      <c r="F37" s="24">
        <v>3.2</v>
      </c>
      <c r="G37" s="25">
        <v>69</v>
      </c>
      <c r="H37" s="26">
        <v>5.8</v>
      </c>
      <c r="I37" s="25">
        <v>31</v>
      </c>
      <c r="J37" s="26">
        <v>4.5</v>
      </c>
      <c r="K37" s="25">
        <v>15</v>
      </c>
      <c r="L37" s="6">
        <v>44</v>
      </c>
      <c r="M37" s="25">
        <v>44</v>
      </c>
      <c r="N37" s="27">
        <v>159</v>
      </c>
    </row>
    <row r="38" spans="1:14" x14ac:dyDescent="0.25">
      <c r="A38" s="6" t="s">
        <v>130</v>
      </c>
      <c r="B38" s="6" t="s">
        <v>131</v>
      </c>
      <c r="C38" s="1" t="s">
        <v>132</v>
      </c>
      <c r="D38" s="1" t="s">
        <v>133</v>
      </c>
      <c r="E38" s="1" t="s">
        <v>17</v>
      </c>
      <c r="F38" s="24">
        <v>4.4000000000000004</v>
      </c>
      <c r="G38" s="25">
        <v>57</v>
      </c>
      <c r="H38" s="26">
        <v>6.2</v>
      </c>
      <c r="I38" s="25">
        <v>39</v>
      </c>
      <c r="J38" s="26">
        <v>7.6</v>
      </c>
      <c r="K38" s="25">
        <v>26</v>
      </c>
      <c r="L38" s="6">
        <v>36</v>
      </c>
      <c r="M38" s="25">
        <v>36</v>
      </c>
      <c r="N38" s="27">
        <v>158</v>
      </c>
    </row>
    <row r="39" spans="1:14" x14ac:dyDescent="0.25">
      <c r="A39" s="6" t="s">
        <v>134</v>
      </c>
      <c r="B39" s="6" t="s">
        <v>11</v>
      </c>
      <c r="C39" s="3" t="s">
        <v>135</v>
      </c>
      <c r="D39" s="3" t="s">
        <v>47</v>
      </c>
      <c r="E39" s="1" t="s">
        <v>18</v>
      </c>
      <c r="F39" s="24">
        <v>6</v>
      </c>
      <c r="G39" s="25">
        <v>41</v>
      </c>
      <c r="H39" s="26">
        <v>6.2</v>
      </c>
      <c r="I39" s="25">
        <v>39</v>
      </c>
      <c r="J39" s="26">
        <v>8.1999999999999993</v>
      </c>
      <c r="K39" s="25">
        <v>32</v>
      </c>
      <c r="L39" s="6">
        <v>46</v>
      </c>
      <c r="M39" s="25">
        <v>46</v>
      </c>
      <c r="N39" s="27">
        <v>158</v>
      </c>
    </row>
    <row r="40" spans="1:14" x14ac:dyDescent="0.25">
      <c r="A40" s="6" t="s">
        <v>136</v>
      </c>
      <c r="B40" s="6" t="s">
        <v>109</v>
      </c>
      <c r="C40" s="23" t="s">
        <v>137</v>
      </c>
      <c r="D40" s="23" t="s">
        <v>138</v>
      </c>
      <c r="E40" s="23" t="s">
        <v>25</v>
      </c>
      <c r="F40" s="24">
        <v>10.199999999999999</v>
      </c>
      <c r="G40" s="28">
        <v>0</v>
      </c>
      <c r="H40" s="26">
        <v>7.4</v>
      </c>
      <c r="I40" s="25">
        <v>63</v>
      </c>
      <c r="J40" s="26">
        <v>10.3</v>
      </c>
      <c r="K40" s="28">
        <v>53</v>
      </c>
      <c r="L40" s="6">
        <v>40</v>
      </c>
      <c r="M40" s="28">
        <v>40</v>
      </c>
      <c r="N40" s="27">
        <v>156</v>
      </c>
    </row>
    <row r="41" spans="1:14" x14ac:dyDescent="0.25">
      <c r="A41" s="29" t="s">
        <v>139</v>
      </c>
      <c r="B41" s="29" t="s">
        <v>11</v>
      </c>
      <c r="C41" s="30" t="s">
        <v>140</v>
      </c>
      <c r="D41" s="30" t="s">
        <v>141</v>
      </c>
      <c r="E41" s="30" t="s">
        <v>71</v>
      </c>
      <c r="F41" s="31">
        <v>6.9</v>
      </c>
      <c r="G41" s="32">
        <v>32</v>
      </c>
      <c r="H41" s="33">
        <v>5.9</v>
      </c>
      <c r="I41" s="32">
        <v>33</v>
      </c>
      <c r="J41" s="33">
        <v>7.1</v>
      </c>
      <c r="K41" s="32">
        <v>29</v>
      </c>
      <c r="L41" s="29">
        <v>45</v>
      </c>
      <c r="M41" s="32">
        <v>45</v>
      </c>
      <c r="N41" s="29">
        <v>139</v>
      </c>
    </row>
    <row r="42" spans="1:14" x14ac:dyDescent="0.25">
      <c r="A42" s="29" t="s">
        <v>142</v>
      </c>
      <c r="B42" s="29" t="s">
        <v>11</v>
      </c>
      <c r="C42" s="30" t="s">
        <v>143</v>
      </c>
      <c r="D42" s="30" t="s">
        <v>144</v>
      </c>
      <c r="E42" s="30" t="s">
        <v>18</v>
      </c>
      <c r="F42" s="31">
        <v>7</v>
      </c>
      <c r="G42" s="32">
        <v>31</v>
      </c>
      <c r="H42" s="33">
        <v>6</v>
      </c>
      <c r="I42" s="32">
        <v>35</v>
      </c>
      <c r="J42" s="33">
        <v>7</v>
      </c>
      <c r="K42" s="32">
        <v>20</v>
      </c>
      <c r="L42" s="29">
        <v>46</v>
      </c>
      <c r="M42" s="32">
        <v>46</v>
      </c>
      <c r="N42" s="29">
        <v>132</v>
      </c>
    </row>
    <row r="43" spans="1:14" x14ac:dyDescent="0.25">
      <c r="A43" s="29" t="s">
        <v>145</v>
      </c>
      <c r="B43" s="29" t="s">
        <v>112</v>
      </c>
      <c r="C43" s="30" t="s">
        <v>146</v>
      </c>
      <c r="D43" s="30" t="s">
        <v>147</v>
      </c>
      <c r="E43" s="30" t="s">
        <v>21</v>
      </c>
      <c r="F43" s="31">
        <v>7.2</v>
      </c>
      <c r="G43" s="32">
        <v>29</v>
      </c>
      <c r="H43" s="33">
        <v>5.8</v>
      </c>
      <c r="I43" s="32">
        <v>31</v>
      </c>
      <c r="J43" s="33">
        <v>8.1</v>
      </c>
      <c r="K43" s="32">
        <v>31</v>
      </c>
      <c r="L43" s="29">
        <v>37</v>
      </c>
      <c r="M43" s="32">
        <v>37</v>
      </c>
      <c r="N43" s="29">
        <v>128</v>
      </c>
    </row>
    <row r="44" spans="1:14" x14ac:dyDescent="0.25">
      <c r="A44" s="29" t="s">
        <v>148</v>
      </c>
      <c r="B44" s="29" t="s">
        <v>115</v>
      </c>
      <c r="C44" s="30" t="s">
        <v>149</v>
      </c>
      <c r="D44" s="30" t="s">
        <v>41</v>
      </c>
      <c r="E44" s="30" t="s">
        <v>21</v>
      </c>
      <c r="F44" s="31">
        <v>7.7</v>
      </c>
      <c r="G44" s="32">
        <v>24</v>
      </c>
      <c r="H44" s="33">
        <v>5</v>
      </c>
      <c r="I44" s="32">
        <v>15</v>
      </c>
      <c r="J44" s="33">
        <v>7.6</v>
      </c>
      <c r="K44" s="32">
        <v>26</v>
      </c>
      <c r="L44" s="29">
        <v>42</v>
      </c>
      <c r="M44" s="32">
        <v>42</v>
      </c>
      <c r="N44" s="29">
        <v>107</v>
      </c>
    </row>
    <row r="45" spans="1:14" x14ac:dyDescent="0.25">
      <c r="A45" s="29" t="s">
        <v>150</v>
      </c>
      <c r="B45" s="29" t="s">
        <v>118</v>
      </c>
      <c r="C45" s="30" t="s">
        <v>151</v>
      </c>
      <c r="D45" s="30" t="s">
        <v>74</v>
      </c>
      <c r="E45" s="30" t="s">
        <v>21</v>
      </c>
      <c r="F45" s="31">
        <v>12.8</v>
      </c>
      <c r="G45" s="32">
        <v>0</v>
      </c>
      <c r="H45" s="33">
        <v>6.1</v>
      </c>
      <c r="I45" s="32">
        <v>37</v>
      </c>
      <c r="J45" s="33">
        <v>8</v>
      </c>
      <c r="K45" s="32">
        <v>30</v>
      </c>
      <c r="L45" s="29">
        <v>38</v>
      </c>
      <c r="M45" s="32">
        <v>38</v>
      </c>
      <c r="N45" s="29">
        <v>105</v>
      </c>
    </row>
    <row r="46" spans="1:14" x14ac:dyDescent="0.25">
      <c r="A46" s="29" t="s">
        <v>152</v>
      </c>
      <c r="B46" s="29" t="s">
        <v>121</v>
      </c>
      <c r="C46" s="30" t="s">
        <v>153</v>
      </c>
      <c r="D46" s="30" t="s">
        <v>154</v>
      </c>
      <c r="E46" s="30" t="s">
        <v>155</v>
      </c>
      <c r="F46" s="31">
        <v>9.1</v>
      </c>
      <c r="G46" s="32">
        <v>10</v>
      </c>
      <c r="H46" s="33">
        <v>5.3</v>
      </c>
      <c r="I46" s="32">
        <v>21</v>
      </c>
      <c r="J46" s="33">
        <v>7.5</v>
      </c>
      <c r="K46" s="32">
        <v>25</v>
      </c>
      <c r="L46" s="29">
        <v>44</v>
      </c>
      <c r="M46" s="32">
        <v>44</v>
      </c>
      <c r="N46" s="29">
        <v>100</v>
      </c>
    </row>
    <row r="47" spans="1:14" x14ac:dyDescent="0.25">
      <c r="A47" s="29" t="s">
        <v>156</v>
      </c>
      <c r="B47" s="29" t="s">
        <v>124</v>
      </c>
      <c r="C47" s="30" t="s">
        <v>157</v>
      </c>
      <c r="D47" s="30" t="s">
        <v>56</v>
      </c>
      <c r="E47" s="30" t="s">
        <v>17</v>
      </c>
      <c r="F47" s="31">
        <v>7.3</v>
      </c>
      <c r="G47" s="32">
        <v>28</v>
      </c>
      <c r="H47" s="33">
        <v>0</v>
      </c>
      <c r="I47" s="32">
        <v>0</v>
      </c>
      <c r="J47" s="33">
        <v>7.9</v>
      </c>
      <c r="K47" s="32">
        <v>29</v>
      </c>
      <c r="L47" s="29">
        <v>35</v>
      </c>
      <c r="M47" s="32">
        <v>35</v>
      </c>
      <c r="N47" s="29">
        <v>92</v>
      </c>
    </row>
    <row r="48" spans="1:14" x14ac:dyDescent="0.25">
      <c r="A48" s="29"/>
      <c r="B48" s="29"/>
      <c r="C48" s="30"/>
      <c r="D48" s="30"/>
      <c r="E48" s="30"/>
      <c r="F48" s="31"/>
      <c r="G48" s="32"/>
      <c r="H48" s="29"/>
      <c r="I48" s="29"/>
      <c r="J48" s="29"/>
      <c r="K48" s="32"/>
      <c r="L48" s="29"/>
      <c r="M48" s="32"/>
      <c r="N48" s="29"/>
    </row>
    <row r="49" spans="1:14" x14ac:dyDescent="0.25">
      <c r="A49" s="29"/>
      <c r="B49" s="29"/>
      <c r="C49" s="30"/>
      <c r="D49" s="30"/>
      <c r="E49" s="30"/>
      <c r="F49" s="31"/>
      <c r="G49" s="32"/>
      <c r="H49" s="29"/>
      <c r="I49" s="29"/>
      <c r="J49" s="29"/>
      <c r="K49" s="32"/>
      <c r="L49" s="29"/>
      <c r="M49" s="32"/>
      <c r="N49" s="29"/>
    </row>
    <row r="50" spans="1:14" x14ac:dyDescent="0.25">
      <c r="A50" s="29"/>
      <c r="B50" s="29"/>
      <c r="C50" s="30"/>
      <c r="D50" s="30"/>
      <c r="E50" s="30"/>
      <c r="F50" s="31"/>
      <c r="G50" s="32"/>
      <c r="H50" s="29"/>
      <c r="I50" s="29"/>
      <c r="J50" s="29"/>
      <c r="K50" s="32"/>
      <c r="L50" s="29"/>
      <c r="M50" s="32"/>
      <c r="N50" s="29"/>
    </row>
    <row r="51" spans="1:14" x14ac:dyDescent="0.25">
      <c r="A51" s="29"/>
      <c r="B51" s="29"/>
      <c r="C51" s="30"/>
      <c r="D51" s="30"/>
      <c r="E51" s="30"/>
      <c r="F51" s="31"/>
      <c r="G51" s="32"/>
      <c r="H51" s="29"/>
      <c r="I51" s="29"/>
      <c r="J51" s="29"/>
      <c r="K51" s="32"/>
      <c r="L51" s="29"/>
      <c r="M51" s="32"/>
      <c r="N51" s="29"/>
    </row>
  </sheetData>
  <mergeCells count="11">
    <mergeCell ref="N3:N4"/>
    <mergeCell ref="A1:N1"/>
    <mergeCell ref="A3:A4"/>
    <mergeCell ref="B3:B4"/>
    <mergeCell ref="C3:C4"/>
    <mergeCell ref="D3:D4"/>
    <mergeCell ref="E3:E4"/>
    <mergeCell ref="F3:G3"/>
    <mergeCell ref="H3:I3"/>
    <mergeCell ref="J3:K3"/>
    <mergeCell ref="L3:M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15" sqref="I15"/>
    </sheetView>
  </sheetViews>
  <sheetFormatPr defaultRowHeight="15" x14ac:dyDescent="0.25"/>
  <cols>
    <col min="4" max="4" width="44.28515625" customWidth="1"/>
  </cols>
  <sheetData>
    <row r="1" spans="1:9" ht="20.25" x14ac:dyDescent="0.3">
      <c r="A1" s="274" t="s">
        <v>159</v>
      </c>
      <c r="B1" s="275"/>
      <c r="C1" s="275"/>
      <c r="D1" s="275"/>
      <c r="E1" s="275"/>
      <c r="F1" s="275"/>
      <c r="G1" s="275"/>
      <c r="H1" s="275"/>
      <c r="I1" s="275"/>
    </row>
    <row r="3" spans="1:9" ht="20.25" x14ac:dyDescent="0.3">
      <c r="C3" s="49" t="s">
        <v>160</v>
      </c>
      <c r="D3" s="50"/>
    </row>
    <row r="4" spans="1:9" ht="21" thickBot="1" x14ac:dyDescent="0.35">
      <c r="C4" s="51"/>
    </row>
    <row r="5" spans="1:9" ht="15.75" thickBot="1" x14ac:dyDescent="0.3">
      <c r="C5" s="52" t="s">
        <v>161</v>
      </c>
      <c r="D5" s="53" t="s">
        <v>2</v>
      </c>
      <c r="E5" s="52" t="s">
        <v>162</v>
      </c>
      <c r="F5" s="54"/>
    </row>
    <row r="6" spans="1:9" x14ac:dyDescent="0.25">
      <c r="C6" s="55" t="s">
        <v>4</v>
      </c>
      <c r="D6" s="56" t="s">
        <v>163</v>
      </c>
      <c r="E6" s="57">
        <v>653</v>
      </c>
      <c r="F6" s="58" t="s">
        <v>164</v>
      </c>
      <c r="G6" s="59"/>
      <c r="H6" s="60"/>
    </row>
    <row r="7" spans="1:9" x14ac:dyDescent="0.25">
      <c r="C7" s="61" t="s">
        <v>5</v>
      </c>
      <c r="D7" s="62" t="s">
        <v>165</v>
      </c>
      <c r="E7" s="63">
        <v>645</v>
      </c>
      <c r="F7" s="64" t="s">
        <v>164</v>
      </c>
      <c r="G7" s="59"/>
      <c r="H7" s="65"/>
    </row>
    <row r="8" spans="1:9" x14ac:dyDescent="0.25">
      <c r="C8" s="61" t="s">
        <v>6</v>
      </c>
      <c r="D8" s="62" t="s">
        <v>166</v>
      </c>
      <c r="E8" s="63">
        <v>636.5</v>
      </c>
      <c r="F8" s="64" t="s">
        <v>164</v>
      </c>
      <c r="G8" s="59"/>
      <c r="H8" s="60"/>
    </row>
    <row r="9" spans="1:9" x14ac:dyDescent="0.25">
      <c r="C9" s="75" t="s">
        <v>7</v>
      </c>
      <c r="D9" s="76" t="s">
        <v>167</v>
      </c>
      <c r="E9" s="77">
        <v>548.5</v>
      </c>
      <c r="F9" s="78" t="s">
        <v>164</v>
      </c>
      <c r="G9" s="59"/>
      <c r="H9" s="60"/>
    </row>
    <row r="10" spans="1:9" x14ac:dyDescent="0.25">
      <c r="C10" s="61" t="s">
        <v>8</v>
      </c>
      <c r="D10" s="62" t="s">
        <v>168</v>
      </c>
      <c r="E10" s="63">
        <v>507</v>
      </c>
      <c r="F10" s="64" t="s">
        <v>164</v>
      </c>
      <c r="G10" s="59"/>
      <c r="H10" s="65"/>
    </row>
    <row r="11" spans="1:9" x14ac:dyDescent="0.25">
      <c r="C11" s="61" t="s">
        <v>9</v>
      </c>
      <c r="D11" s="62" t="s">
        <v>169</v>
      </c>
      <c r="E11" s="63">
        <v>463</v>
      </c>
      <c r="F11" s="64" t="s">
        <v>164</v>
      </c>
      <c r="G11" s="59"/>
      <c r="H11" s="66"/>
    </row>
    <row r="12" spans="1:9" x14ac:dyDescent="0.25">
      <c r="C12" s="61" t="s">
        <v>12</v>
      </c>
      <c r="D12" s="67" t="s">
        <v>170</v>
      </c>
      <c r="E12" s="63">
        <v>458.5</v>
      </c>
      <c r="F12" s="64" t="s">
        <v>164</v>
      </c>
      <c r="G12" s="59"/>
      <c r="H12" s="66"/>
    </row>
    <row r="13" spans="1:9" x14ac:dyDescent="0.25">
      <c r="C13" s="61" t="s">
        <v>13</v>
      </c>
      <c r="D13" s="68" t="s">
        <v>171</v>
      </c>
      <c r="E13" s="63">
        <v>402.5</v>
      </c>
      <c r="F13" s="64" t="s">
        <v>164</v>
      </c>
      <c r="G13" s="59"/>
      <c r="H13" s="65"/>
    </row>
    <row r="16" spans="1:9" ht="20.25" x14ac:dyDescent="0.3">
      <c r="C16" s="51" t="s">
        <v>173</v>
      </c>
    </row>
    <row r="17" spans="3:6" ht="21" thickBot="1" x14ac:dyDescent="0.35">
      <c r="C17" s="51"/>
    </row>
    <row r="18" spans="3:6" ht="15.75" thickBot="1" x14ac:dyDescent="0.3">
      <c r="C18" s="52" t="s">
        <v>161</v>
      </c>
      <c r="D18" s="53" t="s">
        <v>2</v>
      </c>
      <c r="E18" s="69" t="s">
        <v>162</v>
      </c>
      <c r="F18" s="70"/>
    </row>
    <row r="19" spans="3:6" x14ac:dyDescent="0.25">
      <c r="C19" s="55" t="s">
        <v>4</v>
      </c>
      <c r="D19" s="56" t="s">
        <v>163</v>
      </c>
      <c r="E19" s="57">
        <v>653</v>
      </c>
      <c r="F19" s="71" t="s">
        <v>164</v>
      </c>
    </row>
    <row r="20" spans="3:6" x14ac:dyDescent="0.25">
      <c r="C20" s="61" t="s">
        <v>5</v>
      </c>
      <c r="D20" s="62" t="s">
        <v>165</v>
      </c>
      <c r="E20" s="63">
        <v>645</v>
      </c>
      <c r="F20" s="72" t="s">
        <v>164</v>
      </c>
    </row>
    <row r="21" spans="3:6" x14ac:dyDescent="0.25">
      <c r="C21" s="61" t="s">
        <v>6</v>
      </c>
      <c r="D21" s="62" t="s">
        <v>166</v>
      </c>
      <c r="E21" s="63">
        <v>636.5</v>
      </c>
      <c r="F21" s="72" t="s">
        <v>164</v>
      </c>
    </row>
    <row r="22" spans="3:6" x14ac:dyDescent="0.25">
      <c r="C22" s="61" t="s">
        <v>7</v>
      </c>
      <c r="D22" s="73" t="s">
        <v>172</v>
      </c>
      <c r="E22" s="63">
        <v>557</v>
      </c>
      <c r="F22" s="72" t="s">
        <v>164</v>
      </c>
    </row>
    <row r="23" spans="3:6" x14ac:dyDescent="0.25">
      <c r="C23" s="75" t="s">
        <v>8</v>
      </c>
      <c r="D23" s="79" t="s">
        <v>167</v>
      </c>
      <c r="E23" s="77">
        <v>548.5</v>
      </c>
      <c r="F23" s="80" t="s">
        <v>164</v>
      </c>
    </row>
    <row r="24" spans="3:6" x14ac:dyDescent="0.25">
      <c r="C24" s="61" t="s">
        <v>9</v>
      </c>
      <c r="D24" s="74" t="s">
        <v>18</v>
      </c>
      <c r="E24" s="63">
        <v>527.5</v>
      </c>
      <c r="F24" s="72" t="s">
        <v>164</v>
      </c>
    </row>
    <row r="25" spans="3:6" x14ac:dyDescent="0.25">
      <c r="C25" s="61" t="s">
        <v>12</v>
      </c>
      <c r="D25" s="74" t="s">
        <v>71</v>
      </c>
      <c r="E25" s="63">
        <v>510.5</v>
      </c>
      <c r="F25" s="72" t="s">
        <v>164</v>
      </c>
    </row>
    <row r="26" spans="3:6" x14ac:dyDescent="0.25">
      <c r="C26" s="61" t="s">
        <v>13</v>
      </c>
      <c r="D26" s="74" t="s">
        <v>168</v>
      </c>
      <c r="E26" s="63">
        <v>507</v>
      </c>
      <c r="F26" s="72" t="s">
        <v>164</v>
      </c>
    </row>
    <row r="27" spans="3:6" x14ac:dyDescent="0.25">
      <c r="C27" s="61" t="s">
        <v>20</v>
      </c>
      <c r="D27" s="74" t="s">
        <v>169</v>
      </c>
      <c r="E27" s="63">
        <v>463</v>
      </c>
      <c r="F27" s="72" t="s">
        <v>164</v>
      </c>
    </row>
    <row r="28" spans="3:6" x14ac:dyDescent="0.25">
      <c r="C28" s="61" t="s">
        <v>58</v>
      </c>
      <c r="D28" s="74" t="s">
        <v>170</v>
      </c>
      <c r="E28" s="63">
        <v>458.5</v>
      </c>
      <c r="F28" s="72" t="s">
        <v>164</v>
      </c>
    </row>
    <row r="29" spans="3:6" x14ac:dyDescent="0.25">
      <c r="C29" s="61" t="s">
        <v>61</v>
      </c>
      <c r="D29" s="73" t="s">
        <v>171</v>
      </c>
      <c r="E29" s="63">
        <v>402.5</v>
      </c>
      <c r="F29" s="72" t="s">
        <v>164</v>
      </c>
    </row>
  </sheetData>
  <mergeCells count="1">
    <mergeCell ref="A1:I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4" workbookViewId="0">
      <selection activeCell="A27" sqref="A27:N27"/>
    </sheetView>
  </sheetViews>
  <sheetFormatPr defaultRowHeight="15" x14ac:dyDescent="0.25"/>
  <cols>
    <col min="4" max="4" width="11.5703125" customWidth="1"/>
    <col min="5" max="5" width="36.85546875" customWidth="1"/>
    <col min="9" max="9" width="8.85546875" customWidth="1"/>
    <col min="10" max="13" width="9.140625" hidden="1" customWidth="1"/>
  </cols>
  <sheetData>
    <row r="1" spans="1:14" ht="20.25" x14ac:dyDescent="0.3">
      <c r="A1" s="276" t="s">
        <v>242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x14ac:dyDescent="0.25">
      <c r="A2" s="201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202"/>
    </row>
    <row r="3" spans="1:14" ht="20.25" x14ac:dyDescent="0.3">
      <c r="A3" s="277" t="s">
        <v>174</v>
      </c>
      <c r="B3" s="277"/>
      <c r="C3" s="277"/>
      <c r="D3" s="277"/>
      <c r="E3" s="277"/>
      <c r="F3" s="277"/>
      <c r="G3" s="277"/>
      <c r="H3" s="277"/>
      <c r="I3" s="277"/>
      <c r="J3" s="145"/>
      <c r="K3" s="145"/>
      <c r="L3" s="145"/>
      <c r="M3" s="145"/>
      <c r="N3" s="145"/>
    </row>
    <row r="4" spans="1:14" ht="21" thickBot="1" x14ac:dyDescent="0.3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25">
      <c r="A5" s="146"/>
      <c r="B5" s="147"/>
      <c r="C5" s="148"/>
      <c r="D5" s="149"/>
      <c r="E5" s="150"/>
      <c r="F5" s="278" t="s">
        <v>175</v>
      </c>
      <c r="G5" s="279"/>
      <c r="H5" s="279"/>
      <c r="I5" s="280"/>
      <c r="J5" s="151"/>
      <c r="K5" s="281" t="s">
        <v>39</v>
      </c>
      <c r="L5" s="279"/>
      <c r="M5" s="280"/>
      <c r="N5" s="152" t="s">
        <v>176</v>
      </c>
    </row>
    <row r="6" spans="1:14" ht="39" thickBot="1" x14ac:dyDescent="0.3">
      <c r="A6" s="153" t="s">
        <v>161</v>
      </c>
      <c r="B6" s="154" t="s">
        <v>30</v>
      </c>
      <c r="C6" s="155" t="s">
        <v>31</v>
      </c>
      <c r="D6" s="156" t="s">
        <v>177</v>
      </c>
      <c r="E6" s="157" t="s">
        <v>2</v>
      </c>
      <c r="F6" s="158" t="s">
        <v>178</v>
      </c>
      <c r="G6" s="159" t="s">
        <v>179</v>
      </c>
      <c r="H6" s="160" t="s">
        <v>34</v>
      </c>
      <c r="I6" s="161" t="s">
        <v>180</v>
      </c>
      <c r="J6" s="159" t="s">
        <v>178</v>
      </c>
      <c r="K6" s="162" t="s">
        <v>179</v>
      </c>
      <c r="L6" s="163" t="s">
        <v>34</v>
      </c>
      <c r="M6" s="164" t="s">
        <v>180</v>
      </c>
      <c r="N6" s="165" t="s">
        <v>181</v>
      </c>
    </row>
    <row r="7" spans="1:14" ht="15.75" thickBot="1" x14ac:dyDescent="0.3">
      <c r="A7" s="166" t="s">
        <v>4</v>
      </c>
      <c r="B7" s="167" t="s">
        <v>182</v>
      </c>
      <c r="C7" s="168" t="s">
        <v>183</v>
      </c>
      <c r="D7" s="169">
        <v>1999</v>
      </c>
      <c r="E7" s="170" t="s">
        <v>184</v>
      </c>
      <c r="F7" s="171">
        <v>27</v>
      </c>
      <c r="G7" s="172">
        <v>36</v>
      </c>
      <c r="H7" s="173">
        <v>820</v>
      </c>
      <c r="I7" s="174">
        <v>35</v>
      </c>
      <c r="J7" s="172">
        <f t="shared" ref="J7:J40" si="0">F7*3</f>
        <v>81</v>
      </c>
      <c r="K7" s="172">
        <f t="shared" ref="K7:K40" si="1">G7*1.5</f>
        <v>54</v>
      </c>
      <c r="L7" s="173">
        <f t="shared" ref="L7:L40" si="2">IF(H7&lt;410,0,IF(H7&lt;750,(H7-400)/10,35+((H7-750)/10)*2))</f>
        <v>49</v>
      </c>
      <c r="M7" s="175">
        <f t="shared" ref="M7:M40" si="3">I7*1.5</f>
        <v>52.5</v>
      </c>
      <c r="N7" s="152">
        <f t="shared" ref="N7:N40" si="4">SUM(J7:M7)</f>
        <v>236.5</v>
      </c>
    </row>
    <row r="8" spans="1:14" ht="15.75" thickBot="1" x14ac:dyDescent="0.3">
      <c r="A8" s="176" t="s">
        <v>5</v>
      </c>
      <c r="B8" s="177" t="s">
        <v>185</v>
      </c>
      <c r="C8" s="178" t="s">
        <v>186</v>
      </c>
      <c r="D8" s="179">
        <v>1999</v>
      </c>
      <c r="E8" s="180" t="s">
        <v>165</v>
      </c>
      <c r="F8" s="181">
        <v>24</v>
      </c>
      <c r="G8" s="182">
        <v>41</v>
      </c>
      <c r="H8" s="183">
        <v>810</v>
      </c>
      <c r="I8" s="184">
        <v>35</v>
      </c>
      <c r="J8" s="172">
        <f t="shared" si="0"/>
        <v>72</v>
      </c>
      <c r="K8" s="172">
        <f t="shared" si="1"/>
        <v>61.5</v>
      </c>
      <c r="L8" s="173">
        <f t="shared" si="2"/>
        <v>47</v>
      </c>
      <c r="M8" s="175">
        <f t="shared" si="3"/>
        <v>52.5</v>
      </c>
      <c r="N8" s="152">
        <f t="shared" si="4"/>
        <v>233</v>
      </c>
    </row>
    <row r="9" spans="1:14" ht="15.75" thickBot="1" x14ac:dyDescent="0.3">
      <c r="A9" s="176" t="s">
        <v>6</v>
      </c>
      <c r="B9" s="177" t="s">
        <v>187</v>
      </c>
      <c r="C9" s="178" t="s">
        <v>188</v>
      </c>
      <c r="D9" s="179">
        <v>1999</v>
      </c>
      <c r="E9" s="185" t="s">
        <v>189</v>
      </c>
      <c r="F9" s="181">
        <v>25</v>
      </c>
      <c r="G9" s="182">
        <v>33</v>
      </c>
      <c r="H9" s="183">
        <v>890</v>
      </c>
      <c r="I9" s="184">
        <v>29</v>
      </c>
      <c r="J9" s="172">
        <f t="shared" si="0"/>
        <v>75</v>
      </c>
      <c r="K9" s="172">
        <f t="shared" si="1"/>
        <v>49.5</v>
      </c>
      <c r="L9" s="173">
        <f t="shared" si="2"/>
        <v>63</v>
      </c>
      <c r="M9" s="175">
        <f t="shared" si="3"/>
        <v>43.5</v>
      </c>
      <c r="N9" s="152">
        <f t="shared" si="4"/>
        <v>231</v>
      </c>
    </row>
    <row r="10" spans="1:14" ht="15.75" thickBot="1" x14ac:dyDescent="0.3">
      <c r="A10" s="176" t="s">
        <v>7</v>
      </c>
      <c r="B10" s="177" t="s">
        <v>190</v>
      </c>
      <c r="C10" s="178" t="s">
        <v>191</v>
      </c>
      <c r="D10" s="179">
        <v>2001</v>
      </c>
      <c r="E10" s="186" t="s">
        <v>166</v>
      </c>
      <c r="F10" s="181">
        <v>24</v>
      </c>
      <c r="G10" s="182">
        <v>34</v>
      </c>
      <c r="H10" s="183">
        <v>840</v>
      </c>
      <c r="I10" s="184">
        <v>27</v>
      </c>
      <c r="J10" s="172">
        <f t="shared" si="0"/>
        <v>72</v>
      </c>
      <c r="K10" s="172">
        <f t="shared" si="1"/>
        <v>51</v>
      </c>
      <c r="L10" s="173">
        <f t="shared" si="2"/>
        <v>53</v>
      </c>
      <c r="M10" s="175">
        <f t="shared" si="3"/>
        <v>40.5</v>
      </c>
      <c r="N10" s="152">
        <f t="shared" si="4"/>
        <v>216.5</v>
      </c>
    </row>
    <row r="11" spans="1:14" ht="15.75" thickBot="1" x14ac:dyDescent="0.3">
      <c r="A11" s="176" t="s">
        <v>8</v>
      </c>
      <c r="B11" s="177" t="s">
        <v>192</v>
      </c>
      <c r="C11" s="178" t="s">
        <v>193</v>
      </c>
      <c r="D11" s="179">
        <v>2000</v>
      </c>
      <c r="E11" s="185" t="s">
        <v>166</v>
      </c>
      <c r="F11" s="181">
        <v>20</v>
      </c>
      <c r="G11" s="182">
        <v>31</v>
      </c>
      <c r="H11" s="183">
        <v>920</v>
      </c>
      <c r="I11" s="184">
        <v>27</v>
      </c>
      <c r="J11" s="172">
        <f t="shared" si="0"/>
        <v>60</v>
      </c>
      <c r="K11" s="172">
        <f t="shared" si="1"/>
        <v>46.5</v>
      </c>
      <c r="L11" s="173">
        <f t="shared" si="2"/>
        <v>69</v>
      </c>
      <c r="M11" s="175">
        <f t="shared" si="3"/>
        <v>40.5</v>
      </c>
      <c r="N11" s="152">
        <f t="shared" si="4"/>
        <v>216</v>
      </c>
    </row>
    <row r="12" spans="1:14" ht="15.75" thickBot="1" x14ac:dyDescent="0.3">
      <c r="A12" s="176" t="s">
        <v>9</v>
      </c>
      <c r="B12" s="177" t="s">
        <v>194</v>
      </c>
      <c r="C12" s="178" t="s">
        <v>195</v>
      </c>
      <c r="D12" s="179">
        <v>2002</v>
      </c>
      <c r="E12" s="180" t="s">
        <v>165</v>
      </c>
      <c r="F12" s="181">
        <v>22</v>
      </c>
      <c r="G12" s="182">
        <v>33</v>
      </c>
      <c r="H12" s="183">
        <v>790</v>
      </c>
      <c r="I12" s="184">
        <v>35</v>
      </c>
      <c r="J12" s="172">
        <f t="shared" si="0"/>
        <v>66</v>
      </c>
      <c r="K12" s="172">
        <f t="shared" si="1"/>
        <v>49.5</v>
      </c>
      <c r="L12" s="173">
        <f t="shared" si="2"/>
        <v>43</v>
      </c>
      <c r="M12" s="175">
        <f t="shared" si="3"/>
        <v>52.5</v>
      </c>
      <c r="N12" s="152">
        <f t="shared" si="4"/>
        <v>211</v>
      </c>
    </row>
    <row r="13" spans="1:14" ht="15.75" thickBot="1" x14ac:dyDescent="0.3">
      <c r="A13" s="176" t="s">
        <v>12</v>
      </c>
      <c r="B13" s="177" t="s">
        <v>196</v>
      </c>
      <c r="C13" s="178" t="s">
        <v>197</v>
      </c>
      <c r="D13" s="179">
        <v>1999</v>
      </c>
      <c r="E13" s="185" t="s">
        <v>184</v>
      </c>
      <c r="F13" s="181">
        <v>21</v>
      </c>
      <c r="G13" s="182">
        <v>28</v>
      </c>
      <c r="H13" s="183">
        <v>870</v>
      </c>
      <c r="I13" s="184">
        <v>31</v>
      </c>
      <c r="J13" s="172">
        <f t="shared" si="0"/>
        <v>63</v>
      </c>
      <c r="K13" s="172">
        <f t="shared" si="1"/>
        <v>42</v>
      </c>
      <c r="L13" s="173">
        <f t="shared" si="2"/>
        <v>59</v>
      </c>
      <c r="M13" s="175">
        <f t="shared" si="3"/>
        <v>46.5</v>
      </c>
      <c r="N13" s="152">
        <f t="shared" si="4"/>
        <v>210.5</v>
      </c>
    </row>
    <row r="14" spans="1:14" ht="15.75" thickBot="1" x14ac:dyDescent="0.3">
      <c r="A14" s="187" t="s">
        <v>13</v>
      </c>
      <c r="B14" s="177" t="s">
        <v>198</v>
      </c>
      <c r="C14" s="178" t="s">
        <v>199</v>
      </c>
      <c r="D14" s="179">
        <v>2000</v>
      </c>
      <c r="E14" s="185" t="s">
        <v>184</v>
      </c>
      <c r="F14" s="188">
        <v>24</v>
      </c>
      <c r="G14" s="189">
        <v>26</v>
      </c>
      <c r="H14" s="190">
        <v>810</v>
      </c>
      <c r="I14" s="184">
        <v>32</v>
      </c>
      <c r="J14" s="172">
        <f t="shared" si="0"/>
        <v>72</v>
      </c>
      <c r="K14" s="172">
        <f t="shared" si="1"/>
        <v>39</v>
      </c>
      <c r="L14" s="173">
        <f t="shared" si="2"/>
        <v>47</v>
      </c>
      <c r="M14" s="175">
        <f t="shared" si="3"/>
        <v>48</v>
      </c>
      <c r="N14" s="152">
        <f t="shared" si="4"/>
        <v>206</v>
      </c>
    </row>
    <row r="15" spans="1:14" ht="15.75" thickBot="1" x14ac:dyDescent="0.3">
      <c r="A15" s="191" t="s">
        <v>20</v>
      </c>
      <c r="B15" s="177" t="s">
        <v>200</v>
      </c>
      <c r="C15" s="178" t="s">
        <v>201</v>
      </c>
      <c r="D15" s="179">
        <v>2001</v>
      </c>
      <c r="E15" s="185" t="s">
        <v>166</v>
      </c>
      <c r="F15" s="181">
        <v>18</v>
      </c>
      <c r="G15" s="192">
        <v>29</v>
      </c>
      <c r="H15" s="183">
        <v>920</v>
      </c>
      <c r="I15" s="184">
        <v>25</v>
      </c>
      <c r="J15" s="172">
        <f t="shared" si="0"/>
        <v>54</v>
      </c>
      <c r="K15" s="172">
        <f t="shared" si="1"/>
        <v>43.5</v>
      </c>
      <c r="L15" s="173">
        <f t="shared" si="2"/>
        <v>69</v>
      </c>
      <c r="M15" s="175">
        <f t="shared" si="3"/>
        <v>37.5</v>
      </c>
      <c r="N15" s="152">
        <f t="shared" si="4"/>
        <v>204</v>
      </c>
    </row>
    <row r="16" spans="1:14" ht="15.75" thickBot="1" x14ac:dyDescent="0.3">
      <c r="A16" s="176" t="s">
        <v>58</v>
      </c>
      <c r="B16" s="193" t="s">
        <v>202</v>
      </c>
      <c r="C16" s="194" t="s">
        <v>203</v>
      </c>
      <c r="D16" s="195">
        <v>2000</v>
      </c>
      <c r="E16" s="180" t="s">
        <v>165</v>
      </c>
      <c r="F16" s="196">
        <v>20</v>
      </c>
      <c r="G16" s="197">
        <v>24</v>
      </c>
      <c r="H16" s="198">
        <v>860</v>
      </c>
      <c r="I16" s="184">
        <v>32</v>
      </c>
      <c r="J16" s="172">
        <f t="shared" si="0"/>
        <v>60</v>
      </c>
      <c r="K16" s="172">
        <f t="shared" si="1"/>
        <v>36</v>
      </c>
      <c r="L16" s="173">
        <f t="shared" si="2"/>
        <v>57</v>
      </c>
      <c r="M16" s="175">
        <f t="shared" si="3"/>
        <v>48</v>
      </c>
      <c r="N16" s="152">
        <f t="shared" si="4"/>
        <v>201</v>
      </c>
    </row>
    <row r="17" spans="1:14" ht="15.75" thickBot="1" x14ac:dyDescent="0.3">
      <c r="A17" s="191" t="s">
        <v>61</v>
      </c>
      <c r="B17" s="177" t="s">
        <v>204</v>
      </c>
      <c r="C17" s="178" t="s">
        <v>193</v>
      </c>
      <c r="D17" s="179">
        <v>1999</v>
      </c>
      <c r="E17" s="185" t="s">
        <v>166</v>
      </c>
      <c r="F17" s="181">
        <v>18</v>
      </c>
      <c r="G17" s="182">
        <v>31</v>
      </c>
      <c r="H17" s="183">
        <v>860</v>
      </c>
      <c r="I17" s="184">
        <v>25</v>
      </c>
      <c r="J17" s="172">
        <f t="shared" si="0"/>
        <v>54</v>
      </c>
      <c r="K17" s="172">
        <f t="shared" si="1"/>
        <v>46.5</v>
      </c>
      <c r="L17" s="173">
        <f t="shared" si="2"/>
        <v>57</v>
      </c>
      <c r="M17" s="175">
        <f t="shared" si="3"/>
        <v>37.5</v>
      </c>
      <c r="N17" s="152">
        <f t="shared" si="4"/>
        <v>195</v>
      </c>
    </row>
    <row r="18" spans="1:14" ht="15.75" thickBot="1" x14ac:dyDescent="0.3">
      <c r="A18" s="228" t="s">
        <v>63</v>
      </c>
      <c r="B18" s="229" t="s">
        <v>205</v>
      </c>
      <c r="C18" s="230" t="s">
        <v>186</v>
      </c>
      <c r="D18" s="231">
        <v>2000</v>
      </c>
      <c r="E18" s="232" t="s">
        <v>167</v>
      </c>
      <c r="F18" s="233">
        <v>22</v>
      </c>
      <c r="G18" s="234">
        <v>21</v>
      </c>
      <c r="H18" s="235">
        <v>810</v>
      </c>
      <c r="I18" s="236">
        <v>28</v>
      </c>
      <c r="J18" s="237">
        <f t="shared" si="0"/>
        <v>66</v>
      </c>
      <c r="K18" s="237">
        <f t="shared" si="1"/>
        <v>31.5</v>
      </c>
      <c r="L18" s="238">
        <f t="shared" si="2"/>
        <v>47</v>
      </c>
      <c r="M18" s="239">
        <f t="shared" si="3"/>
        <v>42</v>
      </c>
      <c r="N18" s="240">
        <f t="shared" si="4"/>
        <v>186.5</v>
      </c>
    </row>
    <row r="19" spans="1:14" ht="15.75" thickBot="1" x14ac:dyDescent="0.3">
      <c r="A19" s="241" t="s">
        <v>66</v>
      </c>
      <c r="B19" s="242" t="s">
        <v>206</v>
      </c>
      <c r="C19" s="243" t="s">
        <v>207</v>
      </c>
      <c r="D19" s="244">
        <v>2003</v>
      </c>
      <c r="E19" s="232" t="s">
        <v>167</v>
      </c>
      <c r="F19" s="233">
        <v>20</v>
      </c>
      <c r="G19" s="234">
        <v>25</v>
      </c>
      <c r="H19" s="235">
        <v>790</v>
      </c>
      <c r="I19" s="236">
        <v>27</v>
      </c>
      <c r="J19" s="237">
        <f t="shared" si="0"/>
        <v>60</v>
      </c>
      <c r="K19" s="237">
        <f t="shared" si="1"/>
        <v>37.5</v>
      </c>
      <c r="L19" s="238">
        <f t="shared" si="2"/>
        <v>43</v>
      </c>
      <c r="M19" s="239">
        <f t="shared" si="3"/>
        <v>40.5</v>
      </c>
      <c r="N19" s="240">
        <f t="shared" si="4"/>
        <v>181</v>
      </c>
    </row>
    <row r="20" spans="1:14" ht="15.75" thickBot="1" x14ac:dyDescent="0.3">
      <c r="A20" s="228" t="s">
        <v>68</v>
      </c>
      <c r="B20" s="242" t="s">
        <v>208</v>
      </c>
      <c r="C20" s="243" t="s">
        <v>209</v>
      </c>
      <c r="D20" s="244">
        <v>2001</v>
      </c>
      <c r="E20" s="232" t="s">
        <v>167</v>
      </c>
      <c r="F20" s="233">
        <v>18</v>
      </c>
      <c r="G20" s="234">
        <v>18</v>
      </c>
      <c r="H20" s="235">
        <v>910</v>
      </c>
      <c r="I20" s="236">
        <v>22</v>
      </c>
      <c r="J20" s="237">
        <f t="shared" si="0"/>
        <v>54</v>
      </c>
      <c r="K20" s="237">
        <f t="shared" si="1"/>
        <v>27</v>
      </c>
      <c r="L20" s="238">
        <f t="shared" si="2"/>
        <v>67</v>
      </c>
      <c r="M20" s="239">
        <f t="shared" si="3"/>
        <v>33</v>
      </c>
      <c r="N20" s="240">
        <f t="shared" si="4"/>
        <v>181</v>
      </c>
    </row>
    <row r="21" spans="1:14" ht="15.75" thickBot="1" x14ac:dyDescent="0.3">
      <c r="A21" s="176" t="s">
        <v>72</v>
      </c>
      <c r="B21" s="177" t="s">
        <v>210</v>
      </c>
      <c r="C21" s="178" t="s">
        <v>211</v>
      </c>
      <c r="D21" s="179">
        <v>2000</v>
      </c>
      <c r="E21" s="185" t="s">
        <v>184</v>
      </c>
      <c r="F21" s="181">
        <v>20</v>
      </c>
      <c r="G21" s="182">
        <v>26</v>
      </c>
      <c r="H21" s="183">
        <v>810</v>
      </c>
      <c r="I21" s="184">
        <v>22</v>
      </c>
      <c r="J21" s="172">
        <f t="shared" si="0"/>
        <v>60</v>
      </c>
      <c r="K21" s="172">
        <f t="shared" si="1"/>
        <v>39</v>
      </c>
      <c r="L21" s="173">
        <f t="shared" si="2"/>
        <v>47</v>
      </c>
      <c r="M21" s="175">
        <f t="shared" si="3"/>
        <v>33</v>
      </c>
      <c r="N21" s="152">
        <f t="shared" si="4"/>
        <v>179</v>
      </c>
    </row>
    <row r="22" spans="1:14" ht="15.75" thickBot="1" x14ac:dyDescent="0.3">
      <c r="A22" s="176" t="s">
        <v>75</v>
      </c>
      <c r="B22" s="177" t="s">
        <v>212</v>
      </c>
      <c r="C22" s="178" t="s">
        <v>195</v>
      </c>
      <c r="D22" s="179">
        <v>2003</v>
      </c>
      <c r="E22" s="185" t="s">
        <v>168</v>
      </c>
      <c r="F22" s="181">
        <v>16</v>
      </c>
      <c r="G22" s="182">
        <v>32</v>
      </c>
      <c r="H22" s="183">
        <v>800</v>
      </c>
      <c r="I22" s="184">
        <v>24</v>
      </c>
      <c r="J22" s="172">
        <f t="shared" si="0"/>
        <v>48</v>
      </c>
      <c r="K22" s="172">
        <f t="shared" si="1"/>
        <v>48</v>
      </c>
      <c r="L22" s="173">
        <f t="shared" si="2"/>
        <v>45</v>
      </c>
      <c r="M22" s="175">
        <f t="shared" si="3"/>
        <v>36</v>
      </c>
      <c r="N22" s="152">
        <f t="shared" si="4"/>
        <v>177</v>
      </c>
    </row>
    <row r="23" spans="1:14" ht="15.75" thickBot="1" x14ac:dyDescent="0.3">
      <c r="A23" s="176" t="s">
        <v>78</v>
      </c>
      <c r="B23" s="177" t="s">
        <v>213</v>
      </c>
      <c r="C23" s="178" t="s">
        <v>214</v>
      </c>
      <c r="D23" s="179">
        <v>2000</v>
      </c>
      <c r="E23" s="199" t="s">
        <v>170</v>
      </c>
      <c r="F23" s="181">
        <v>14</v>
      </c>
      <c r="G23" s="182">
        <v>31</v>
      </c>
      <c r="H23" s="183">
        <v>880</v>
      </c>
      <c r="I23" s="184">
        <v>17</v>
      </c>
      <c r="J23" s="172">
        <f t="shared" si="0"/>
        <v>42</v>
      </c>
      <c r="K23" s="172">
        <f t="shared" si="1"/>
        <v>46.5</v>
      </c>
      <c r="L23" s="173">
        <f t="shared" si="2"/>
        <v>61</v>
      </c>
      <c r="M23" s="175">
        <f t="shared" si="3"/>
        <v>25.5</v>
      </c>
      <c r="N23" s="152">
        <f t="shared" si="4"/>
        <v>175</v>
      </c>
    </row>
    <row r="24" spans="1:14" ht="15.75" thickBot="1" x14ac:dyDescent="0.3">
      <c r="A24" s="176" t="s">
        <v>81</v>
      </c>
      <c r="B24" s="177" t="s">
        <v>215</v>
      </c>
      <c r="C24" s="178" t="s">
        <v>195</v>
      </c>
      <c r="D24" s="179">
        <v>2002</v>
      </c>
      <c r="E24" s="199" t="s">
        <v>168</v>
      </c>
      <c r="F24" s="181">
        <v>18</v>
      </c>
      <c r="G24" s="182">
        <v>24</v>
      </c>
      <c r="H24" s="183">
        <v>840</v>
      </c>
      <c r="I24" s="184">
        <v>20</v>
      </c>
      <c r="J24" s="172">
        <f t="shared" si="0"/>
        <v>54</v>
      </c>
      <c r="K24" s="172">
        <f t="shared" si="1"/>
        <v>36</v>
      </c>
      <c r="L24" s="173">
        <f t="shared" si="2"/>
        <v>53</v>
      </c>
      <c r="M24" s="175">
        <f t="shared" si="3"/>
        <v>30</v>
      </c>
      <c r="N24" s="152">
        <f t="shared" si="4"/>
        <v>173</v>
      </c>
    </row>
    <row r="25" spans="1:14" ht="15.75" thickBot="1" x14ac:dyDescent="0.3">
      <c r="A25" s="176" t="s">
        <v>84</v>
      </c>
      <c r="B25" s="177" t="s">
        <v>216</v>
      </c>
      <c r="C25" s="178" t="s">
        <v>197</v>
      </c>
      <c r="D25" s="179">
        <v>2002</v>
      </c>
      <c r="E25" s="180" t="s">
        <v>169</v>
      </c>
      <c r="F25" s="181">
        <v>20</v>
      </c>
      <c r="G25" s="182">
        <v>21</v>
      </c>
      <c r="H25" s="183">
        <v>790</v>
      </c>
      <c r="I25" s="184">
        <v>23</v>
      </c>
      <c r="J25" s="172">
        <f t="shared" si="0"/>
        <v>60</v>
      </c>
      <c r="K25" s="172">
        <f t="shared" si="1"/>
        <v>31.5</v>
      </c>
      <c r="L25" s="173">
        <f t="shared" si="2"/>
        <v>43</v>
      </c>
      <c r="M25" s="175">
        <f t="shared" si="3"/>
        <v>34.5</v>
      </c>
      <c r="N25" s="152">
        <f t="shared" si="4"/>
        <v>169</v>
      </c>
    </row>
    <row r="26" spans="1:14" ht="15.75" thickBot="1" x14ac:dyDescent="0.3">
      <c r="A26" s="176" t="s">
        <v>106</v>
      </c>
      <c r="B26" s="177" t="s">
        <v>217</v>
      </c>
      <c r="C26" s="178" t="s">
        <v>218</v>
      </c>
      <c r="D26" s="179">
        <v>2000</v>
      </c>
      <c r="E26" s="180" t="s">
        <v>165</v>
      </c>
      <c r="F26" s="181">
        <v>17</v>
      </c>
      <c r="G26" s="182">
        <v>34</v>
      </c>
      <c r="H26" s="183">
        <v>750</v>
      </c>
      <c r="I26" s="184">
        <v>17</v>
      </c>
      <c r="J26" s="172">
        <f t="shared" si="0"/>
        <v>51</v>
      </c>
      <c r="K26" s="172">
        <f t="shared" si="1"/>
        <v>51</v>
      </c>
      <c r="L26" s="173">
        <f t="shared" si="2"/>
        <v>35</v>
      </c>
      <c r="M26" s="175">
        <f t="shared" si="3"/>
        <v>25.5</v>
      </c>
      <c r="N26" s="152">
        <f t="shared" si="4"/>
        <v>162.5</v>
      </c>
    </row>
    <row r="27" spans="1:14" ht="15.75" thickBot="1" x14ac:dyDescent="0.3">
      <c r="A27" s="245" t="s">
        <v>90</v>
      </c>
      <c r="B27" s="229" t="s">
        <v>219</v>
      </c>
      <c r="C27" s="230" t="s">
        <v>220</v>
      </c>
      <c r="D27" s="231">
        <v>2001</v>
      </c>
      <c r="E27" s="232" t="s">
        <v>167</v>
      </c>
      <c r="F27" s="246">
        <v>22</v>
      </c>
      <c r="G27" s="247">
        <v>15</v>
      </c>
      <c r="H27" s="248">
        <v>760</v>
      </c>
      <c r="I27" s="249">
        <v>24</v>
      </c>
      <c r="J27" s="237">
        <f t="shared" si="0"/>
        <v>66</v>
      </c>
      <c r="K27" s="237">
        <f t="shared" si="1"/>
        <v>22.5</v>
      </c>
      <c r="L27" s="238">
        <f t="shared" si="2"/>
        <v>37</v>
      </c>
      <c r="M27" s="239">
        <f t="shared" si="3"/>
        <v>36</v>
      </c>
      <c r="N27" s="240">
        <f t="shared" si="4"/>
        <v>161.5</v>
      </c>
    </row>
    <row r="28" spans="1:14" ht="15.75" thickBot="1" x14ac:dyDescent="0.3">
      <c r="A28" s="191" t="s">
        <v>94</v>
      </c>
      <c r="B28" s="177" t="s">
        <v>221</v>
      </c>
      <c r="C28" s="178" t="s">
        <v>222</v>
      </c>
      <c r="D28" s="179">
        <v>2002</v>
      </c>
      <c r="E28" s="180" t="s">
        <v>169</v>
      </c>
      <c r="F28" s="181">
        <v>16</v>
      </c>
      <c r="G28" s="182">
        <v>26</v>
      </c>
      <c r="H28" s="183">
        <v>710</v>
      </c>
      <c r="I28" s="184">
        <v>26</v>
      </c>
      <c r="J28" s="172">
        <f t="shared" si="0"/>
        <v>48</v>
      </c>
      <c r="K28" s="172">
        <f t="shared" si="1"/>
        <v>39</v>
      </c>
      <c r="L28" s="173">
        <f t="shared" si="2"/>
        <v>31</v>
      </c>
      <c r="M28" s="175">
        <f t="shared" si="3"/>
        <v>39</v>
      </c>
      <c r="N28" s="152">
        <f t="shared" si="4"/>
        <v>157</v>
      </c>
    </row>
    <row r="29" spans="1:14" ht="15.75" thickBot="1" x14ac:dyDescent="0.3">
      <c r="A29" s="176" t="s">
        <v>97</v>
      </c>
      <c r="B29" s="177" t="s">
        <v>223</v>
      </c>
      <c r="C29" s="178" t="s">
        <v>193</v>
      </c>
      <c r="D29" s="179">
        <v>2002</v>
      </c>
      <c r="E29" s="185" t="s">
        <v>168</v>
      </c>
      <c r="F29" s="196">
        <v>16</v>
      </c>
      <c r="G29" s="197">
        <v>32</v>
      </c>
      <c r="H29" s="198">
        <v>680</v>
      </c>
      <c r="I29" s="184">
        <v>22</v>
      </c>
      <c r="J29" s="172">
        <f t="shared" si="0"/>
        <v>48</v>
      </c>
      <c r="K29" s="172">
        <f t="shared" si="1"/>
        <v>48</v>
      </c>
      <c r="L29" s="173">
        <f t="shared" si="2"/>
        <v>28</v>
      </c>
      <c r="M29" s="175">
        <f t="shared" si="3"/>
        <v>33</v>
      </c>
      <c r="N29" s="152">
        <f t="shared" si="4"/>
        <v>157</v>
      </c>
    </row>
    <row r="30" spans="1:14" ht="15.75" thickBot="1" x14ac:dyDescent="0.3">
      <c r="A30" s="176" t="s">
        <v>125</v>
      </c>
      <c r="B30" s="177" t="s">
        <v>224</v>
      </c>
      <c r="C30" s="178" t="s">
        <v>225</v>
      </c>
      <c r="D30" s="179">
        <v>2002</v>
      </c>
      <c r="E30" s="185" t="s">
        <v>170</v>
      </c>
      <c r="F30" s="181">
        <v>15</v>
      </c>
      <c r="G30" s="182">
        <v>23</v>
      </c>
      <c r="H30" s="183">
        <v>760</v>
      </c>
      <c r="I30" s="184">
        <v>21</v>
      </c>
      <c r="J30" s="172">
        <f t="shared" si="0"/>
        <v>45</v>
      </c>
      <c r="K30" s="172">
        <f t="shared" si="1"/>
        <v>34.5</v>
      </c>
      <c r="L30" s="173">
        <f t="shared" si="2"/>
        <v>37</v>
      </c>
      <c r="M30" s="175">
        <f t="shared" si="3"/>
        <v>31.5</v>
      </c>
      <c r="N30" s="152">
        <f t="shared" si="4"/>
        <v>148</v>
      </c>
    </row>
    <row r="31" spans="1:14" ht="15.75" thickBot="1" x14ac:dyDescent="0.3">
      <c r="A31" s="176" t="s">
        <v>103</v>
      </c>
      <c r="B31" s="177" t="s">
        <v>226</v>
      </c>
      <c r="C31" s="178" t="s">
        <v>195</v>
      </c>
      <c r="D31" s="179">
        <v>2002</v>
      </c>
      <c r="E31" s="200" t="s">
        <v>171</v>
      </c>
      <c r="F31" s="181">
        <v>13</v>
      </c>
      <c r="G31" s="192">
        <v>15</v>
      </c>
      <c r="H31" s="183">
        <v>840</v>
      </c>
      <c r="I31" s="184">
        <v>21</v>
      </c>
      <c r="J31" s="172">
        <f t="shared" si="0"/>
        <v>39</v>
      </c>
      <c r="K31" s="172">
        <f t="shared" si="1"/>
        <v>22.5</v>
      </c>
      <c r="L31" s="173">
        <f t="shared" si="2"/>
        <v>53</v>
      </c>
      <c r="M31" s="175">
        <f t="shared" si="3"/>
        <v>31.5</v>
      </c>
      <c r="N31" s="152">
        <f t="shared" si="4"/>
        <v>146</v>
      </c>
    </row>
    <row r="32" spans="1:14" ht="15.75" thickBot="1" x14ac:dyDescent="0.3">
      <c r="A32" s="176" t="s">
        <v>131</v>
      </c>
      <c r="B32" s="177" t="s">
        <v>227</v>
      </c>
      <c r="C32" s="178" t="s">
        <v>228</v>
      </c>
      <c r="D32" s="179">
        <v>2002</v>
      </c>
      <c r="E32" s="200" t="s">
        <v>171</v>
      </c>
      <c r="F32" s="181">
        <v>15</v>
      </c>
      <c r="G32" s="192">
        <v>19</v>
      </c>
      <c r="H32" s="183">
        <v>760</v>
      </c>
      <c r="I32" s="184">
        <v>20</v>
      </c>
      <c r="J32" s="172">
        <f t="shared" si="0"/>
        <v>45</v>
      </c>
      <c r="K32" s="172">
        <f t="shared" si="1"/>
        <v>28.5</v>
      </c>
      <c r="L32" s="173">
        <f t="shared" si="2"/>
        <v>37</v>
      </c>
      <c r="M32" s="175">
        <f t="shared" si="3"/>
        <v>30</v>
      </c>
      <c r="N32" s="152">
        <f t="shared" si="4"/>
        <v>140.5</v>
      </c>
    </row>
    <row r="33" spans="1:14" ht="15.75" thickBot="1" x14ac:dyDescent="0.3">
      <c r="A33" s="176" t="s">
        <v>109</v>
      </c>
      <c r="B33" s="177" t="s">
        <v>229</v>
      </c>
      <c r="C33" s="178" t="s">
        <v>211</v>
      </c>
      <c r="D33" s="179">
        <v>2000</v>
      </c>
      <c r="E33" s="180" t="s">
        <v>169</v>
      </c>
      <c r="F33" s="181">
        <v>12</v>
      </c>
      <c r="G33" s="182">
        <v>26</v>
      </c>
      <c r="H33" s="183">
        <v>720</v>
      </c>
      <c r="I33" s="184">
        <v>20</v>
      </c>
      <c r="J33" s="172">
        <f t="shared" si="0"/>
        <v>36</v>
      </c>
      <c r="K33" s="172">
        <f t="shared" si="1"/>
        <v>39</v>
      </c>
      <c r="L33" s="173">
        <f t="shared" si="2"/>
        <v>32</v>
      </c>
      <c r="M33" s="175">
        <f t="shared" si="3"/>
        <v>30</v>
      </c>
      <c r="N33" s="152">
        <f t="shared" si="4"/>
        <v>137</v>
      </c>
    </row>
    <row r="34" spans="1:14" ht="15.75" thickBot="1" x14ac:dyDescent="0.3">
      <c r="A34" s="176" t="s">
        <v>112</v>
      </c>
      <c r="B34" s="177" t="s">
        <v>230</v>
      </c>
      <c r="C34" s="178" t="s">
        <v>231</v>
      </c>
      <c r="D34" s="179">
        <v>2002</v>
      </c>
      <c r="E34" s="185" t="s">
        <v>170</v>
      </c>
      <c r="F34" s="181">
        <v>16</v>
      </c>
      <c r="G34" s="182">
        <v>12</v>
      </c>
      <c r="H34" s="183">
        <v>750</v>
      </c>
      <c r="I34" s="184">
        <v>23</v>
      </c>
      <c r="J34" s="172">
        <f t="shared" si="0"/>
        <v>48</v>
      </c>
      <c r="K34" s="172">
        <f t="shared" si="1"/>
        <v>18</v>
      </c>
      <c r="L34" s="173">
        <f t="shared" si="2"/>
        <v>35</v>
      </c>
      <c r="M34" s="175">
        <f t="shared" si="3"/>
        <v>34.5</v>
      </c>
      <c r="N34" s="152">
        <f t="shared" si="4"/>
        <v>135.5</v>
      </c>
    </row>
    <row r="35" spans="1:14" ht="15.75" thickBot="1" x14ac:dyDescent="0.3">
      <c r="A35" s="176" t="s">
        <v>115</v>
      </c>
      <c r="B35" s="177" t="s">
        <v>232</v>
      </c>
      <c r="C35" s="178" t="s">
        <v>209</v>
      </c>
      <c r="D35" s="179">
        <v>2002</v>
      </c>
      <c r="E35" s="200" t="s">
        <v>171</v>
      </c>
      <c r="F35" s="181">
        <v>13</v>
      </c>
      <c r="G35" s="182">
        <v>10</v>
      </c>
      <c r="H35" s="183">
        <v>750</v>
      </c>
      <c r="I35" s="184">
        <v>18</v>
      </c>
      <c r="J35" s="172">
        <f t="shared" si="0"/>
        <v>39</v>
      </c>
      <c r="K35" s="172">
        <f t="shared" si="1"/>
        <v>15</v>
      </c>
      <c r="L35" s="173">
        <f t="shared" si="2"/>
        <v>35</v>
      </c>
      <c r="M35" s="175">
        <f t="shared" si="3"/>
        <v>27</v>
      </c>
      <c r="N35" s="152">
        <f t="shared" si="4"/>
        <v>116</v>
      </c>
    </row>
    <row r="36" spans="1:14" ht="15.75" thickBot="1" x14ac:dyDescent="0.3">
      <c r="A36" s="176" t="s">
        <v>118</v>
      </c>
      <c r="B36" s="177" t="s">
        <v>233</v>
      </c>
      <c r="C36" s="178" t="s">
        <v>234</v>
      </c>
      <c r="D36" s="179">
        <v>2002</v>
      </c>
      <c r="E36" s="200" t="s">
        <v>171</v>
      </c>
      <c r="F36" s="181">
        <v>14</v>
      </c>
      <c r="G36" s="182">
        <v>13</v>
      </c>
      <c r="H36" s="183">
        <v>720</v>
      </c>
      <c r="I36" s="184">
        <v>14</v>
      </c>
      <c r="J36" s="172">
        <f t="shared" si="0"/>
        <v>42</v>
      </c>
      <c r="K36" s="172">
        <f t="shared" si="1"/>
        <v>19.5</v>
      </c>
      <c r="L36" s="173">
        <f t="shared" si="2"/>
        <v>32</v>
      </c>
      <c r="M36" s="175">
        <f t="shared" si="3"/>
        <v>21</v>
      </c>
      <c r="N36" s="152">
        <f t="shared" si="4"/>
        <v>114.5</v>
      </c>
    </row>
    <row r="37" spans="1:14" ht="15.75" thickBot="1" x14ac:dyDescent="0.3">
      <c r="A37" s="176" t="s">
        <v>121</v>
      </c>
      <c r="B37" s="177" t="s">
        <v>235</v>
      </c>
      <c r="C37" s="178" t="s">
        <v>186</v>
      </c>
      <c r="D37" s="179">
        <v>2001</v>
      </c>
      <c r="E37" s="185" t="s">
        <v>170</v>
      </c>
      <c r="F37" s="181">
        <v>8</v>
      </c>
      <c r="G37" s="182">
        <v>13</v>
      </c>
      <c r="H37" s="183">
        <v>780</v>
      </c>
      <c r="I37" s="184">
        <v>7</v>
      </c>
      <c r="J37" s="172">
        <f t="shared" si="0"/>
        <v>24</v>
      </c>
      <c r="K37" s="172">
        <f t="shared" si="1"/>
        <v>19.5</v>
      </c>
      <c r="L37" s="173">
        <f t="shared" si="2"/>
        <v>41</v>
      </c>
      <c r="M37" s="175">
        <f t="shared" si="3"/>
        <v>10.5</v>
      </c>
      <c r="N37" s="152">
        <f t="shared" si="4"/>
        <v>95</v>
      </c>
    </row>
    <row r="38" spans="1:14" ht="15.75" thickBot="1" x14ac:dyDescent="0.3">
      <c r="A38" s="176" t="s">
        <v>124</v>
      </c>
      <c r="B38" s="177" t="s">
        <v>236</v>
      </c>
      <c r="C38" s="178" t="s">
        <v>237</v>
      </c>
      <c r="D38" s="179">
        <v>2002</v>
      </c>
      <c r="E38" s="185" t="s">
        <v>238</v>
      </c>
      <c r="F38" s="181">
        <v>10</v>
      </c>
      <c r="G38" s="182">
        <v>9</v>
      </c>
      <c r="H38" s="183">
        <v>700</v>
      </c>
      <c r="I38" s="184">
        <v>10</v>
      </c>
      <c r="J38" s="172">
        <f t="shared" si="0"/>
        <v>30</v>
      </c>
      <c r="K38" s="172">
        <f t="shared" si="1"/>
        <v>13.5</v>
      </c>
      <c r="L38" s="173">
        <f t="shared" si="2"/>
        <v>30</v>
      </c>
      <c r="M38" s="175">
        <f t="shared" si="3"/>
        <v>15</v>
      </c>
      <c r="N38" s="152">
        <f t="shared" si="4"/>
        <v>88.5</v>
      </c>
    </row>
    <row r="39" spans="1:14" ht="15.75" thickBot="1" x14ac:dyDescent="0.3">
      <c r="A39" s="176" t="s">
        <v>127</v>
      </c>
      <c r="B39" s="177" t="s">
        <v>239</v>
      </c>
      <c r="C39" s="178" t="s">
        <v>240</v>
      </c>
      <c r="D39" s="179">
        <v>2003</v>
      </c>
      <c r="E39" s="185" t="s">
        <v>238</v>
      </c>
      <c r="F39" s="181">
        <v>10</v>
      </c>
      <c r="G39" s="182">
        <v>10</v>
      </c>
      <c r="H39" s="183">
        <v>690</v>
      </c>
      <c r="I39" s="184">
        <v>5</v>
      </c>
      <c r="J39" s="172">
        <f t="shared" si="0"/>
        <v>30</v>
      </c>
      <c r="K39" s="172">
        <f t="shared" si="1"/>
        <v>15</v>
      </c>
      <c r="L39" s="173">
        <f t="shared" si="2"/>
        <v>29</v>
      </c>
      <c r="M39" s="175">
        <f t="shared" si="3"/>
        <v>7.5</v>
      </c>
      <c r="N39" s="152">
        <f t="shared" si="4"/>
        <v>81.5</v>
      </c>
    </row>
    <row r="40" spans="1:14" x14ac:dyDescent="0.25">
      <c r="A40" s="176" t="s">
        <v>130</v>
      </c>
      <c r="B40" s="177" t="s">
        <v>202</v>
      </c>
      <c r="C40" s="178" t="s">
        <v>209</v>
      </c>
      <c r="D40" s="179">
        <v>2001</v>
      </c>
      <c r="E40" s="200" t="s">
        <v>241</v>
      </c>
      <c r="F40" s="181">
        <v>12</v>
      </c>
      <c r="G40" s="182">
        <v>4</v>
      </c>
      <c r="H40" s="183">
        <v>700</v>
      </c>
      <c r="I40" s="184">
        <v>0</v>
      </c>
      <c r="J40" s="172">
        <f t="shared" si="0"/>
        <v>36</v>
      </c>
      <c r="K40" s="172">
        <f t="shared" si="1"/>
        <v>6</v>
      </c>
      <c r="L40" s="173">
        <f t="shared" si="2"/>
        <v>30</v>
      </c>
      <c r="M40" s="175">
        <f t="shared" si="3"/>
        <v>0</v>
      </c>
      <c r="N40" s="152">
        <f t="shared" si="4"/>
        <v>72</v>
      </c>
    </row>
  </sheetData>
  <mergeCells count="4">
    <mergeCell ref="A1:N1"/>
    <mergeCell ref="A3:I3"/>
    <mergeCell ref="F5:I5"/>
    <mergeCell ref="K5:M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sqref="A1:N1"/>
    </sheetView>
  </sheetViews>
  <sheetFormatPr defaultRowHeight="15" x14ac:dyDescent="0.25"/>
  <cols>
    <col min="5" max="5" width="39.85546875" customWidth="1"/>
    <col min="9" max="9" width="8.85546875" customWidth="1"/>
    <col min="10" max="13" width="9.140625" hidden="1" customWidth="1"/>
  </cols>
  <sheetData>
    <row r="1" spans="1:14" ht="20.25" x14ac:dyDescent="0.3">
      <c r="A1" s="275" t="s">
        <v>275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x14ac:dyDescent="0.25">
      <c r="A2" s="91"/>
      <c r="F2" s="92"/>
      <c r="H2" s="92"/>
      <c r="I2" s="92"/>
      <c r="M2" s="93"/>
      <c r="N2" s="94"/>
    </row>
    <row r="3" spans="1:14" ht="20.25" x14ac:dyDescent="0.3">
      <c r="A3" s="282" t="s">
        <v>174</v>
      </c>
      <c r="B3" s="282"/>
      <c r="C3" s="282"/>
      <c r="D3" s="282"/>
      <c r="E3" s="282"/>
      <c r="F3" s="282"/>
      <c r="G3" s="282"/>
      <c r="H3" s="282"/>
      <c r="I3" s="282"/>
      <c r="J3" s="95"/>
      <c r="K3" s="95"/>
      <c r="L3" s="95"/>
      <c r="M3" s="95"/>
      <c r="N3" s="95"/>
    </row>
    <row r="4" spans="1:14" ht="21" thickBot="1" x14ac:dyDescent="0.3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x14ac:dyDescent="0.25">
      <c r="A5" s="203"/>
      <c r="B5" s="96"/>
      <c r="C5" s="97"/>
      <c r="D5" s="98"/>
      <c r="E5" s="99"/>
      <c r="F5" s="283" t="s">
        <v>175</v>
      </c>
      <c r="G5" s="284"/>
      <c r="H5" s="284"/>
      <c r="I5" s="285"/>
      <c r="J5" s="100"/>
      <c r="K5" s="286" t="s">
        <v>39</v>
      </c>
      <c r="L5" s="287"/>
      <c r="M5" s="288"/>
      <c r="N5" s="101" t="s">
        <v>176</v>
      </c>
    </row>
    <row r="6" spans="1:14" ht="39" thickBot="1" x14ac:dyDescent="0.3">
      <c r="A6" s="204" t="s">
        <v>161</v>
      </c>
      <c r="B6" s="102" t="s">
        <v>30</v>
      </c>
      <c r="C6" s="103" t="s">
        <v>31</v>
      </c>
      <c r="D6" s="104" t="s">
        <v>177</v>
      </c>
      <c r="E6" s="105" t="s">
        <v>2</v>
      </c>
      <c r="F6" s="106" t="s">
        <v>178</v>
      </c>
      <c r="G6" s="107" t="s">
        <v>179</v>
      </c>
      <c r="H6" s="108" t="s">
        <v>34</v>
      </c>
      <c r="I6" s="109" t="s">
        <v>180</v>
      </c>
      <c r="J6" s="107" t="s">
        <v>178</v>
      </c>
      <c r="K6" s="110" t="s">
        <v>179</v>
      </c>
      <c r="L6" s="111" t="s">
        <v>34</v>
      </c>
      <c r="M6" s="112" t="s">
        <v>180</v>
      </c>
      <c r="N6" s="113" t="s">
        <v>181</v>
      </c>
    </row>
    <row r="7" spans="1:14" ht="15.75" thickBot="1" x14ac:dyDescent="0.3">
      <c r="A7" s="114" t="s">
        <v>4</v>
      </c>
      <c r="B7" s="115" t="s">
        <v>182</v>
      </c>
      <c r="C7" s="116" t="s">
        <v>183</v>
      </c>
      <c r="D7" s="117">
        <v>1999</v>
      </c>
      <c r="E7" s="118" t="s">
        <v>184</v>
      </c>
      <c r="F7" s="205">
        <v>27</v>
      </c>
      <c r="G7" s="206">
        <v>36</v>
      </c>
      <c r="H7" s="207">
        <v>820</v>
      </c>
      <c r="I7" s="208">
        <v>35</v>
      </c>
      <c r="J7" s="126">
        <f t="shared" ref="J7:J56" si="0">F7*3</f>
        <v>81</v>
      </c>
      <c r="K7" s="126">
        <f t="shared" ref="K7:K56" si="1">G7*1.5</f>
        <v>54</v>
      </c>
      <c r="L7" s="209">
        <f t="shared" ref="L7:L56" si="2">IF(H7&lt;410,0,IF(H7&lt;750,(H7-400)/10,35+((H7-750)/10)*2))</f>
        <v>49</v>
      </c>
      <c r="M7" s="210">
        <f t="shared" ref="M7:M56" si="3">I7*1.5</f>
        <v>52.5</v>
      </c>
      <c r="N7" s="119">
        <f t="shared" ref="N7:N56" si="4">SUM(J7:M7)</f>
        <v>236.5</v>
      </c>
    </row>
    <row r="8" spans="1:14" ht="15.75" thickBot="1" x14ac:dyDescent="0.3">
      <c r="A8" s="120" t="s">
        <v>5</v>
      </c>
      <c r="B8" s="121" t="s">
        <v>185</v>
      </c>
      <c r="C8" s="122" t="s">
        <v>186</v>
      </c>
      <c r="D8" s="123">
        <v>1999</v>
      </c>
      <c r="E8" s="129" t="s">
        <v>165</v>
      </c>
      <c r="F8" s="205">
        <v>24</v>
      </c>
      <c r="G8" s="206">
        <v>41</v>
      </c>
      <c r="H8" s="207">
        <v>810</v>
      </c>
      <c r="I8" s="208">
        <v>35</v>
      </c>
      <c r="J8" s="126">
        <f t="shared" si="0"/>
        <v>72</v>
      </c>
      <c r="K8" s="126">
        <f t="shared" si="1"/>
        <v>61.5</v>
      </c>
      <c r="L8" s="209">
        <f t="shared" si="2"/>
        <v>47</v>
      </c>
      <c r="M8" s="210">
        <f t="shared" si="3"/>
        <v>52.5</v>
      </c>
      <c r="N8" s="119">
        <f t="shared" si="4"/>
        <v>233</v>
      </c>
    </row>
    <row r="9" spans="1:14" ht="15.75" thickBot="1" x14ac:dyDescent="0.3">
      <c r="A9" s="120" t="s">
        <v>6</v>
      </c>
      <c r="B9" s="121" t="s">
        <v>187</v>
      </c>
      <c r="C9" s="122" t="s">
        <v>188</v>
      </c>
      <c r="D9" s="123">
        <v>1999</v>
      </c>
      <c r="E9" s="129" t="s">
        <v>189</v>
      </c>
      <c r="F9" s="205">
        <v>25</v>
      </c>
      <c r="G9" s="206">
        <v>33</v>
      </c>
      <c r="H9" s="207">
        <v>890</v>
      </c>
      <c r="I9" s="208">
        <v>29</v>
      </c>
      <c r="J9" s="126">
        <f t="shared" si="0"/>
        <v>75</v>
      </c>
      <c r="K9" s="126">
        <f t="shared" si="1"/>
        <v>49.5</v>
      </c>
      <c r="L9" s="209">
        <f t="shared" si="2"/>
        <v>63</v>
      </c>
      <c r="M9" s="210">
        <f t="shared" si="3"/>
        <v>43.5</v>
      </c>
      <c r="N9" s="119">
        <f t="shared" si="4"/>
        <v>231</v>
      </c>
    </row>
    <row r="10" spans="1:14" ht="15.75" thickBot="1" x14ac:dyDescent="0.3">
      <c r="A10" s="120" t="s">
        <v>7</v>
      </c>
      <c r="B10" s="121" t="s">
        <v>190</v>
      </c>
      <c r="C10" s="122" t="s">
        <v>191</v>
      </c>
      <c r="D10" s="123">
        <v>2001</v>
      </c>
      <c r="E10" s="130" t="s">
        <v>166</v>
      </c>
      <c r="F10" s="205">
        <v>24</v>
      </c>
      <c r="G10" s="206">
        <v>34</v>
      </c>
      <c r="H10" s="207">
        <v>840</v>
      </c>
      <c r="I10" s="208">
        <v>27</v>
      </c>
      <c r="J10" s="126">
        <f t="shared" si="0"/>
        <v>72</v>
      </c>
      <c r="K10" s="126">
        <f t="shared" si="1"/>
        <v>51</v>
      </c>
      <c r="L10" s="209">
        <f t="shared" si="2"/>
        <v>53</v>
      </c>
      <c r="M10" s="210">
        <f t="shared" si="3"/>
        <v>40.5</v>
      </c>
      <c r="N10" s="119">
        <f t="shared" si="4"/>
        <v>216.5</v>
      </c>
    </row>
    <row r="11" spans="1:14" ht="15.75" thickBot="1" x14ac:dyDescent="0.3">
      <c r="A11" s="120" t="s">
        <v>8</v>
      </c>
      <c r="B11" s="121" t="s">
        <v>192</v>
      </c>
      <c r="C11" s="122" t="s">
        <v>193</v>
      </c>
      <c r="D11" s="123">
        <v>2000</v>
      </c>
      <c r="E11" s="129" t="s">
        <v>166</v>
      </c>
      <c r="F11" s="205">
        <v>20</v>
      </c>
      <c r="G11" s="206">
        <v>31</v>
      </c>
      <c r="H11" s="207">
        <v>920</v>
      </c>
      <c r="I11" s="208">
        <v>27</v>
      </c>
      <c r="J11" s="126">
        <f t="shared" si="0"/>
        <v>60</v>
      </c>
      <c r="K11" s="126">
        <f t="shared" si="1"/>
        <v>46.5</v>
      </c>
      <c r="L11" s="209">
        <f t="shared" si="2"/>
        <v>69</v>
      </c>
      <c r="M11" s="210">
        <f t="shared" si="3"/>
        <v>40.5</v>
      </c>
      <c r="N11" s="119">
        <f t="shared" si="4"/>
        <v>216</v>
      </c>
    </row>
    <row r="12" spans="1:14" ht="15.75" thickBot="1" x14ac:dyDescent="0.3">
      <c r="A12" s="120" t="s">
        <v>9</v>
      </c>
      <c r="B12" s="121" t="s">
        <v>194</v>
      </c>
      <c r="C12" s="122" t="s">
        <v>195</v>
      </c>
      <c r="D12" s="123">
        <v>2002</v>
      </c>
      <c r="E12" s="129" t="s">
        <v>165</v>
      </c>
      <c r="F12" s="205">
        <v>22</v>
      </c>
      <c r="G12" s="206">
        <v>33</v>
      </c>
      <c r="H12" s="207">
        <v>790</v>
      </c>
      <c r="I12" s="208">
        <v>35</v>
      </c>
      <c r="J12" s="126">
        <f t="shared" si="0"/>
        <v>66</v>
      </c>
      <c r="K12" s="126">
        <f t="shared" si="1"/>
        <v>49.5</v>
      </c>
      <c r="L12" s="209">
        <f t="shared" si="2"/>
        <v>43</v>
      </c>
      <c r="M12" s="210">
        <f t="shared" si="3"/>
        <v>52.5</v>
      </c>
      <c r="N12" s="119">
        <f t="shared" si="4"/>
        <v>211</v>
      </c>
    </row>
    <row r="13" spans="1:14" ht="15.75" thickBot="1" x14ac:dyDescent="0.3">
      <c r="A13" s="120" t="s">
        <v>12</v>
      </c>
      <c r="B13" s="121" t="s">
        <v>196</v>
      </c>
      <c r="C13" s="122" t="s">
        <v>197</v>
      </c>
      <c r="D13" s="123">
        <v>1999</v>
      </c>
      <c r="E13" s="129" t="s">
        <v>184</v>
      </c>
      <c r="F13" s="205">
        <v>21</v>
      </c>
      <c r="G13" s="206">
        <v>28</v>
      </c>
      <c r="H13" s="207">
        <v>870</v>
      </c>
      <c r="I13" s="208">
        <v>31</v>
      </c>
      <c r="J13" s="126">
        <f t="shared" si="0"/>
        <v>63</v>
      </c>
      <c r="K13" s="126">
        <f t="shared" si="1"/>
        <v>42</v>
      </c>
      <c r="L13" s="209">
        <f t="shared" si="2"/>
        <v>59</v>
      </c>
      <c r="M13" s="210">
        <f t="shared" si="3"/>
        <v>46.5</v>
      </c>
      <c r="N13" s="119">
        <f t="shared" si="4"/>
        <v>210.5</v>
      </c>
    </row>
    <row r="14" spans="1:14" ht="15.75" thickBot="1" x14ac:dyDescent="0.3">
      <c r="A14" s="131" t="s">
        <v>13</v>
      </c>
      <c r="B14" s="121" t="s">
        <v>198</v>
      </c>
      <c r="C14" s="122" t="s">
        <v>199</v>
      </c>
      <c r="D14" s="123">
        <v>2000</v>
      </c>
      <c r="E14" s="129" t="s">
        <v>184</v>
      </c>
      <c r="F14" s="205">
        <v>24</v>
      </c>
      <c r="G14" s="206">
        <v>26</v>
      </c>
      <c r="H14" s="207">
        <v>810</v>
      </c>
      <c r="I14" s="208">
        <v>32</v>
      </c>
      <c r="J14" s="126">
        <f t="shared" si="0"/>
        <v>72</v>
      </c>
      <c r="K14" s="126">
        <f t="shared" si="1"/>
        <v>39</v>
      </c>
      <c r="L14" s="209">
        <f t="shared" si="2"/>
        <v>47</v>
      </c>
      <c r="M14" s="210">
        <f t="shared" si="3"/>
        <v>48</v>
      </c>
      <c r="N14" s="119">
        <f t="shared" si="4"/>
        <v>206</v>
      </c>
    </row>
    <row r="15" spans="1:14" ht="15.75" thickBot="1" x14ac:dyDescent="0.3">
      <c r="A15" s="135" t="s">
        <v>20</v>
      </c>
      <c r="B15" s="121" t="s">
        <v>200</v>
      </c>
      <c r="C15" s="122" t="s">
        <v>201</v>
      </c>
      <c r="D15" s="123">
        <v>2001</v>
      </c>
      <c r="E15" s="129" t="s">
        <v>166</v>
      </c>
      <c r="F15" s="205">
        <v>18</v>
      </c>
      <c r="G15" s="206">
        <v>29</v>
      </c>
      <c r="H15" s="207">
        <v>920</v>
      </c>
      <c r="I15" s="208">
        <v>25</v>
      </c>
      <c r="J15" s="126">
        <f t="shared" si="0"/>
        <v>54</v>
      </c>
      <c r="K15" s="126">
        <f t="shared" si="1"/>
        <v>43.5</v>
      </c>
      <c r="L15" s="209">
        <f t="shared" si="2"/>
        <v>69</v>
      </c>
      <c r="M15" s="210">
        <f t="shared" si="3"/>
        <v>37.5</v>
      </c>
      <c r="N15" s="119">
        <f t="shared" si="4"/>
        <v>204</v>
      </c>
    </row>
    <row r="16" spans="1:14" ht="15.75" thickBot="1" x14ac:dyDescent="0.3">
      <c r="A16" s="120" t="s">
        <v>58</v>
      </c>
      <c r="B16" s="136" t="s">
        <v>202</v>
      </c>
      <c r="C16" s="137" t="s">
        <v>203</v>
      </c>
      <c r="D16" s="138">
        <v>2000</v>
      </c>
      <c r="E16" s="129" t="s">
        <v>165</v>
      </c>
      <c r="F16" s="205">
        <v>20</v>
      </c>
      <c r="G16" s="206">
        <v>24</v>
      </c>
      <c r="H16" s="207">
        <v>860</v>
      </c>
      <c r="I16" s="208">
        <v>32</v>
      </c>
      <c r="J16" s="126">
        <f t="shared" si="0"/>
        <v>60</v>
      </c>
      <c r="K16" s="126">
        <f t="shared" si="1"/>
        <v>36</v>
      </c>
      <c r="L16" s="209">
        <f t="shared" si="2"/>
        <v>57</v>
      </c>
      <c r="M16" s="210">
        <f t="shared" si="3"/>
        <v>48</v>
      </c>
      <c r="N16" s="119">
        <f t="shared" si="4"/>
        <v>201</v>
      </c>
    </row>
    <row r="17" spans="1:14" ht="15.75" thickBot="1" x14ac:dyDescent="0.3">
      <c r="A17" s="135" t="s">
        <v>61</v>
      </c>
      <c r="B17" s="121" t="s">
        <v>243</v>
      </c>
      <c r="C17" s="122" t="s">
        <v>244</v>
      </c>
      <c r="D17" s="123">
        <v>2001</v>
      </c>
      <c r="E17" s="129" t="s">
        <v>18</v>
      </c>
      <c r="F17" s="205">
        <v>19</v>
      </c>
      <c r="G17" s="206">
        <v>31</v>
      </c>
      <c r="H17" s="207">
        <v>850</v>
      </c>
      <c r="I17" s="208">
        <v>27</v>
      </c>
      <c r="J17" s="126">
        <f t="shared" si="0"/>
        <v>57</v>
      </c>
      <c r="K17" s="126">
        <f t="shared" si="1"/>
        <v>46.5</v>
      </c>
      <c r="L17" s="209">
        <f t="shared" si="2"/>
        <v>55</v>
      </c>
      <c r="M17" s="210">
        <f t="shared" si="3"/>
        <v>40.5</v>
      </c>
      <c r="N17" s="119">
        <f t="shared" si="4"/>
        <v>199</v>
      </c>
    </row>
    <row r="18" spans="1:14" ht="15.75" thickBot="1" x14ac:dyDescent="0.3">
      <c r="A18" s="135" t="s">
        <v>63</v>
      </c>
      <c r="B18" s="121" t="s">
        <v>245</v>
      </c>
      <c r="C18" s="142" t="s">
        <v>218</v>
      </c>
      <c r="D18" s="123">
        <v>2001</v>
      </c>
      <c r="E18" s="124" t="s">
        <v>71</v>
      </c>
      <c r="F18" s="205">
        <v>20</v>
      </c>
      <c r="G18" s="206">
        <v>23</v>
      </c>
      <c r="H18" s="207">
        <v>930</v>
      </c>
      <c r="I18" s="208">
        <v>20</v>
      </c>
      <c r="J18" s="126">
        <f t="shared" si="0"/>
        <v>60</v>
      </c>
      <c r="K18" s="126">
        <f t="shared" si="1"/>
        <v>34.5</v>
      </c>
      <c r="L18" s="209">
        <f t="shared" si="2"/>
        <v>71</v>
      </c>
      <c r="M18" s="210">
        <f t="shared" si="3"/>
        <v>30</v>
      </c>
      <c r="N18" s="119">
        <f t="shared" si="4"/>
        <v>195.5</v>
      </c>
    </row>
    <row r="19" spans="1:14" ht="15.75" thickBot="1" x14ac:dyDescent="0.3">
      <c r="A19" s="120" t="s">
        <v>66</v>
      </c>
      <c r="B19" s="121" t="s">
        <v>204</v>
      </c>
      <c r="C19" s="122" t="s">
        <v>193</v>
      </c>
      <c r="D19" s="123">
        <v>1999</v>
      </c>
      <c r="E19" s="129" t="s">
        <v>166</v>
      </c>
      <c r="F19" s="205">
        <v>18</v>
      </c>
      <c r="G19" s="206">
        <v>31</v>
      </c>
      <c r="H19" s="207">
        <v>860</v>
      </c>
      <c r="I19" s="208">
        <v>25</v>
      </c>
      <c r="J19" s="126">
        <f t="shared" si="0"/>
        <v>54</v>
      </c>
      <c r="K19" s="126">
        <f t="shared" si="1"/>
        <v>46.5</v>
      </c>
      <c r="L19" s="209">
        <f t="shared" si="2"/>
        <v>57</v>
      </c>
      <c r="M19" s="210">
        <f t="shared" si="3"/>
        <v>37.5</v>
      </c>
      <c r="N19" s="119">
        <f t="shared" si="4"/>
        <v>195</v>
      </c>
    </row>
    <row r="20" spans="1:14" ht="15.75" thickBot="1" x14ac:dyDescent="0.3">
      <c r="A20" s="135" t="s">
        <v>68</v>
      </c>
      <c r="B20" s="136" t="s">
        <v>246</v>
      </c>
      <c r="C20" s="137" t="s">
        <v>222</v>
      </c>
      <c r="D20" s="138">
        <v>1999</v>
      </c>
      <c r="E20" s="64" t="s">
        <v>172</v>
      </c>
      <c r="F20" s="205">
        <v>18</v>
      </c>
      <c r="G20" s="206">
        <v>37</v>
      </c>
      <c r="H20" s="207">
        <v>800</v>
      </c>
      <c r="I20" s="208">
        <v>25</v>
      </c>
      <c r="J20" s="126">
        <f t="shared" si="0"/>
        <v>54</v>
      </c>
      <c r="K20" s="126">
        <f t="shared" si="1"/>
        <v>55.5</v>
      </c>
      <c r="L20" s="209">
        <f t="shared" si="2"/>
        <v>45</v>
      </c>
      <c r="M20" s="210">
        <f t="shared" si="3"/>
        <v>37.5</v>
      </c>
      <c r="N20" s="119">
        <f t="shared" si="4"/>
        <v>192</v>
      </c>
    </row>
    <row r="21" spans="1:14" ht="15.75" thickBot="1" x14ac:dyDescent="0.3">
      <c r="A21" s="120" t="s">
        <v>72</v>
      </c>
      <c r="B21" s="136" t="s">
        <v>247</v>
      </c>
      <c r="C21" s="137" t="s">
        <v>195</v>
      </c>
      <c r="D21" s="138">
        <v>2001</v>
      </c>
      <c r="E21" s="64" t="s">
        <v>172</v>
      </c>
      <c r="F21" s="205">
        <v>17</v>
      </c>
      <c r="G21" s="206">
        <v>34</v>
      </c>
      <c r="H21" s="207">
        <v>790</v>
      </c>
      <c r="I21" s="208">
        <v>30</v>
      </c>
      <c r="J21" s="126">
        <f t="shared" si="0"/>
        <v>51</v>
      </c>
      <c r="K21" s="126">
        <f t="shared" si="1"/>
        <v>51</v>
      </c>
      <c r="L21" s="209">
        <f t="shared" si="2"/>
        <v>43</v>
      </c>
      <c r="M21" s="210">
        <f t="shared" si="3"/>
        <v>45</v>
      </c>
      <c r="N21" s="119">
        <f t="shared" si="4"/>
        <v>190</v>
      </c>
    </row>
    <row r="22" spans="1:14" ht="15.75" thickBot="1" x14ac:dyDescent="0.3">
      <c r="A22" s="250" t="s">
        <v>75</v>
      </c>
      <c r="B22" s="251" t="s">
        <v>205</v>
      </c>
      <c r="C22" s="252" t="s">
        <v>186</v>
      </c>
      <c r="D22" s="253">
        <v>2000</v>
      </c>
      <c r="E22" s="254" t="s">
        <v>167</v>
      </c>
      <c r="F22" s="255">
        <v>22</v>
      </c>
      <c r="G22" s="256">
        <v>21</v>
      </c>
      <c r="H22" s="257">
        <v>810</v>
      </c>
      <c r="I22" s="258">
        <v>28</v>
      </c>
      <c r="J22" s="256">
        <f t="shared" si="0"/>
        <v>66</v>
      </c>
      <c r="K22" s="256">
        <f t="shared" si="1"/>
        <v>31.5</v>
      </c>
      <c r="L22" s="259">
        <f t="shared" si="2"/>
        <v>47</v>
      </c>
      <c r="M22" s="260">
        <f t="shared" si="3"/>
        <v>42</v>
      </c>
      <c r="N22" s="261">
        <f t="shared" si="4"/>
        <v>186.5</v>
      </c>
    </row>
    <row r="23" spans="1:14" ht="15.75" thickBot="1" x14ac:dyDescent="0.3">
      <c r="A23" s="250" t="s">
        <v>78</v>
      </c>
      <c r="B23" s="251" t="s">
        <v>206</v>
      </c>
      <c r="C23" s="252" t="s">
        <v>207</v>
      </c>
      <c r="D23" s="253">
        <v>2003</v>
      </c>
      <c r="E23" s="254" t="s">
        <v>167</v>
      </c>
      <c r="F23" s="255">
        <v>20</v>
      </c>
      <c r="G23" s="256">
        <v>25</v>
      </c>
      <c r="H23" s="257">
        <v>790</v>
      </c>
      <c r="I23" s="258">
        <v>27</v>
      </c>
      <c r="J23" s="256">
        <f t="shared" si="0"/>
        <v>60</v>
      </c>
      <c r="K23" s="256">
        <f t="shared" si="1"/>
        <v>37.5</v>
      </c>
      <c r="L23" s="259">
        <f t="shared" si="2"/>
        <v>43</v>
      </c>
      <c r="M23" s="260">
        <f t="shared" si="3"/>
        <v>40.5</v>
      </c>
      <c r="N23" s="261">
        <f t="shared" si="4"/>
        <v>181</v>
      </c>
    </row>
    <row r="24" spans="1:14" ht="15.75" thickBot="1" x14ac:dyDescent="0.3">
      <c r="A24" s="250" t="s">
        <v>81</v>
      </c>
      <c r="B24" s="262" t="s">
        <v>208</v>
      </c>
      <c r="C24" s="263" t="s">
        <v>209</v>
      </c>
      <c r="D24" s="264">
        <v>2001</v>
      </c>
      <c r="E24" s="254" t="s">
        <v>167</v>
      </c>
      <c r="F24" s="255">
        <v>18</v>
      </c>
      <c r="G24" s="256">
        <v>18</v>
      </c>
      <c r="H24" s="257">
        <v>910</v>
      </c>
      <c r="I24" s="258">
        <v>22</v>
      </c>
      <c r="J24" s="256">
        <f t="shared" si="0"/>
        <v>54</v>
      </c>
      <c r="K24" s="256">
        <f t="shared" si="1"/>
        <v>27</v>
      </c>
      <c r="L24" s="259">
        <f t="shared" si="2"/>
        <v>67</v>
      </c>
      <c r="M24" s="260">
        <f t="shared" si="3"/>
        <v>33</v>
      </c>
      <c r="N24" s="261">
        <f t="shared" si="4"/>
        <v>181</v>
      </c>
    </row>
    <row r="25" spans="1:14" ht="15.75" thickBot="1" x14ac:dyDescent="0.3">
      <c r="A25" s="120" t="s">
        <v>84</v>
      </c>
      <c r="B25" s="121" t="s">
        <v>210</v>
      </c>
      <c r="C25" s="122" t="s">
        <v>211</v>
      </c>
      <c r="D25" s="123">
        <v>2000</v>
      </c>
      <c r="E25" s="129" t="s">
        <v>184</v>
      </c>
      <c r="F25" s="205">
        <v>20</v>
      </c>
      <c r="G25" s="206">
        <v>26</v>
      </c>
      <c r="H25" s="207">
        <v>810</v>
      </c>
      <c r="I25" s="208">
        <v>22</v>
      </c>
      <c r="J25" s="126">
        <f t="shared" si="0"/>
        <v>60</v>
      </c>
      <c r="K25" s="126">
        <f t="shared" si="1"/>
        <v>39</v>
      </c>
      <c r="L25" s="209">
        <f t="shared" si="2"/>
        <v>47</v>
      </c>
      <c r="M25" s="210">
        <f t="shared" si="3"/>
        <v>33</v>
      </c>
      <c r="N25" s="119">
        <f t="shared" si="4"/>
        <v>179</v>
      </c>
    </row>
    <row r="26" spans="1:14" ht="15.75" thickBot="1" x14ac:dyDescent="0.3">
      <c r="A26" s="120" t="s">
        <v>106</v>
      </c>
      <c r="B26" s="121" t="s">
        <v>248</v>
      </c>
      <c r="C26" s="142" t="s">
        <v>218</v>
      </c>
      <c r="D26" s="123">
        <v>2000</v>
      </c>
      <c r="E26" s="124" t="s">
        <v>71</v>
      </c>
      <c r="F26" s="205">
        <v>18</v>
      </c>
      <c r="G26" s="206">
        <v>20</v>
      </c>
      <c r="H26" s="207">
        <v>870</v>
      </c>
      <c r="I26" s="208">
        <v>24</v>
      </c>
      <c r="J26" s="126">
        <f t="shared" si="0"/>
        <v>54</v>
      </c>
      <c r="K26" s="126">
        <f t="shared" si="1"/>
        <v>30</v>
      </c>
      <c r="L26" s="209">
        <f t="shared" si="2"/>
        <v>59</v>
      </c>
      <c r="M26" s="210">
        <f t="shared" si="3"/>
        <v>36</v>
      </c>
      <c r="N26" s="119">
        <f t="shared" si="4"/>
        <v>179</v>
      </c>
    </row>
    <row r="27" spans="1:14" ht="15.75" thickBot="1" x14ac:dyDescent="0.3">
      <c r="A27" s="131" t="s">
        <v>90</v>
      </c>
      <c r="B27" s="121" t="s">
        <v>212</v>
      </c>
      <c r="C27" s="122" t="s">
        <v>195</v>
      </c>
      <c r="D27" s="123">
        <v>2003</v>
      </c>
      <c r="E27" s="129" t="s">
        <v>168</v>
      </c>
      <c r="F27" s="132">
        <v>16</v>
      </c>
      <c r="G27" s="133">
        <v>32</v>
      </c>
      <c r="H27" s="134">
        <v>800</v>
      </c>
      <c r="I27" s="143">
        <v>24</v>
      </c>
      <c r="J27" s="126">
        <f t="shared" si="0"/>
        <v>48</v>
      </c>
      <c r="K27" s="126">
        <f t="shared" si="1"/>
        <v>48</v>
      </c>
      <c r="L27" s="209">
        <f t="shared" si="2"/>
        <v>45</v>
      </c>
      <c r="M27" s="210">
        <f t="shared" si="3"/>
        <v>36</v>
      </c>
      <c r="N27" s="119">
        <f t="shared" si="4"/>
        <v>177</v>
      </c>
    </row>
    <row r="28" spans="1:14" ht="15.75" thickBot="1" x14ac:dyDescent="0.3">
      <c r="A28" s="135" t="s">
        <v>94</v>
      </c>
      <c r="B28" s="121" t="s">
        <v>249</v>
      </c>
      <c r="C28" s="122" t="s">
        <v>240</v>
      </c>
      <c r="D28" s="123">
        <v>2002</v>
      </c>
      <c r="E28" s="64" t="s">
        <v>172</v>
      </c>
      <c r="F28" s="205">
        <v>20</v>
      </c>
      <c r="G28" s="206">
        <v>23</v>
      </c>
      <c r="H28" s="207">
        <v>790</v>
      </c>
      <c r="I28" s="208">
        <v>25</v>
      </c>
      <c r="J28" s="126">
        <f t="shared" si="0"/>
        <v>60</v>
      </c>
      <c r="K28" s="126">
        <f t="shared" si="1"/>
        <v>34.5</v>
      </c>
      <c r="L28" s="209">
        <f t="shared" si="2"/>
        <v>43</v>
      </c>
      <c r="M28" s="210">
        <f t="shared" si="3"/>
        <v>37.5</v>
      </c>
      <c r="N28" s="119">
        <f t="shared" si="4"/>
        <v>175</v>
      </c>
    </row>
    <row r="29" spans="1:14" ht="15.75" thickBot="1" x14ac:dyDescent="0.3">
      <c r="A29" s="120" t="s">
        <v>97</v>
      </c>
      <c r="B29" s="136" t="s">
        <v>213</v>
      </c>
      <c r="C29" s="137" t="s">
        <v>214</v>
      </c>
      <c r="D29" s="138">
        <v>2000</v>
      </c>
      <c r="E29" s="129" t="s">
        <v>170</v>
      </c>
      <c r="F29" s="139">
        <v>14</v>
      </c>
      <c r="G29" s="140">
        <v>31</v>
      </c>
      <c r="H29" s="141">
        <v>880</v>
      </c>
      <c r="I29" s="211">
        <v>17</v>
      </c>
      <c r="J29" s="126">
        <f t="shared" si="0"/>
        <v>42</v>
      </c>
      <c r="K29" s="126">
        <f t="shared" si="1"/>
        <v>46.5</v>
      </c>
      <c r="L29" s="209">
        <f t="shared" si="2"/>
        <v>61</v>
      </c>
      <c r="M29" s="210">
        <f t="shared" si="3"/>
        <v>25.5</v>
      </c>
      <c r="N29" s="119">
        <f t="shared" si="4"/>
        <v>175</v>
      </c>
    </row>
    <row r="30" spans="1:14" ht="15.75" thickBot="1" x14ac:dyDescent="0.3">
      <c r="A30" s="120" t="s">
        <v>125</v>
      </c>
      <c r="B30" s="121" t="s">
        <v>250</v>
      </c>
      <c r="C30" s="122" t="s">
        <v>228</v>
      </c>
      <c r="D30" s="123">
        <v>2001</v>
      </c>
      <c r="E30" s="129" t="s">
        <v>18</v>
      </c>
      <c r="F30" s="205">
        <v>17</v>
      </c>
      <c r="G30" s="206">
        <v>23</v>
      </c>
      <c r="H30" s="207">
        <v>880</v>
      </c>
      <c r="I30" s="208">
        <v>18</v>
      </c>
      <c r="J30" s="126">
        <f t="shared" si="0"/>
        <v>51</v>
      </c>
      <c r="K30" s="126">
        <f t="shared" si="1"/>
        <v>34.5</v>
      </c>
      <c r="L30" s="209">
        <f t="shared" si="2"/>
        <v>61</v>
      </c>
      <c r="M30" s="210">
        <f t="shared" si="3"/>
        <v>27</v>
      </c>
      <c r="N30" s="119">
        <f t="shared" si="4"/>
        <v>173.5</v>
      </c>
    </row>
    <row r="31" spans="1:14" ht="15.75" thickBot="1" x14ac:dyDescent="0.3">
      <c r="A31" s="120" t="s">
        <v>103</v>
      </c>
      <c r="B31" s="121" t="s">
        <v>215</v>
      </c>
      <c r="C31" s="122" t="s">
        <v>195</v>
      </c>
      <c r="D31" s="123">
        <v>2002</v>
      </c>
      <c r="E31" s="129" t="s">
        <v>168</v>
      </c>
      <c r="F31" s="125">
        <v>18</v>
      </c>
      <c r="G31" s="126">
        <v>24</v>
      </c>
      <c r="H31" s="127">
        <v>840</v>
      </c>
      <c r="I31" s="128">
        <v>20</v>
      </c>
      <c r="J31" s="126">
        <f t="shared" si="0"/>
        <v>54</v>
      </c>
      <c r="K31" s="126">
        <f t="shared" si="1"/>
        <v>36</v>
      </c>
      <c r="L31" s="209">
        <f t="shared" si="2"/>
        <v>53</v>
      </c>
      <c r="M31" s="210">
        <f t="shared" si="3"/>
        <v>30</v>
      </c>
      <c r="N31" s="119">
        <f t="shared" si="4"/>
        <v>173</v>
      </c>
    </row>
    <row r="32" spans="1:14" ht="15.75" thickBot="1" x14ac:dyDescent="0.3">
      <c r="A32" s="120" t="s">
        <v>131</v>
      </c>
      <c r="B32" s="121" t="s">
        <v>251</v>
      </c>
      <c r="C32" s="122" t="s">
        <v>252</v>
      </c>
      <c r="D32" s="123">
        <v>2001</v>
      </c>
      <c r="E32" s="64" t="s">
        <v>253</v>
      </c>
      <c r="F32" s="205">
        <v>16</v>
      </c>
      <c r="G32" s="206">
        <v>20</v>
      </c>
      <c r="H32" s="207">
        <v>850</v>
      </c>
      <c r="I32" s="208">
        <v>25</v>
      </c>
      <c r="J32" s="126">
        <f t="shared" si="0"/>
        <v>48</v>
      </c>
      <c r="K32" s="126">
        <f t="shared" si="1"/>
        <v>30</v>
      </c>
      <c r="L32" s="209">
        <f t="shared" si="2"/>
        <v>55</v>
      </c>
      <c r="M32" s="210">
        <f t="shared" si="3"/>
        <v>37.5</v>
      </c>
      <c r="N32" s="119">
        <f t="shared" si="4"/>
        <v>170.5</v>
      </c>
    </row>
    <row r="33" spans="1:14" ht="15.75" thickBot="1" x14ac:dyDescent="0.3">
      <c r="A33" s="120" t="s">
        <v>109</v>
      </c>
      <c r="B33" s="121" t="s">
        <v>216</v>
      </c>
      <c r="C33" s="142" t="s">
        <v>197</v>
      </c>
      <c r="D33" s="123">
        <v>2002</v>
      </c>
      <c r="E33" s="124" t="s">
        <v>169</v>
      </c>
      <c r="F33" s="205">
        <v>20</v>
      </c>
      <c r="G33" s="206">
        <v>21</v>
      </c>
      <c r="H33" s="207">
        <v>790</v>
      </c>
      <c r="I33" s="208">
        <v>23</v>
      </c>
      <c r="J33" s="126">
        <f t="shared" si="0"/>
        <v>60</v>
      </c>
      <c r="K33" s="126">
        <f t="shared" si="1"/>
        <v>31.5</v>
      </c>
      <c r="L33" s="209">
        <f t="shared" si="2"/>
        <v>43</v>
      </c>
      <c r="M33" s="210">
        <f t="shared" si="3"/>
        <v>34.5</v>
      </c>
      <c r="N33" s="119">
        <f t="shared" si="4"/>
        <v>169</v>
      </c>
    </row>
    <row r="34" spans="1:14" ht="15.75" thickBot="1" x14ac:dyDescent="0.3">
      <c r="A34" s="120" t="s">
        <v>112</v>
      </c>
      <c r="B34" s="212" t="s">
        <v>217</v>
      </c>
      <c r="C34" s="213" t="s">
        <v>218</v>
      </c>
      <c r="D34" s="214">
        <v>2000</v>
      </c>
      <c r="E34" s="129" t="s">
        <v>165</v>
      </c>
      <c r="F34" s="205">
        <v>17</v>
      </c>
      <c r="G34" s="206">
        <v>34</v>
      </c>
      <c r="H34" s="207">
        <v>750</v>
      </c>
      <c r="I34" s="208">
        <v>17</v>
      </c>
      <c r="J34" s="126">
        <f t="shared" si="0"/>
        <v>51</v>
      </c>
      <c r="K34" s="126">
        <f t="shared" si="1"/>
        <v>51</v>
      </c>
      <c r="L34" s="209">
        <f t="shared" si="2"/>
        <v>35</v>
      </c>
      <c r="M34" s="210">
        <f t="shared" si="3"/>
        <v>25.5</v>
      </c>
      <c r="N34" s="119">
        <f t="shared" si="4"/>
        <v>162.5</v>
      </c>
    </row>
    <row r="35" spans="1:14" ht="15.75" thickBot="1" x14ac:dyDescent="0.3">
      <c r="A35" s="250" t="s">
        <v>115</v>
      </c>
      <c r="B35" s="251" t="s">
        <v>219</v>
      </c>
      <c r="C35" s="252" t="s">
        <v>220</v>
      </c>
      <c r="D35" s="253">
        <v>2001</v>
      </c>
      <c r="E35" s="254" t="s">
        <v>167</v>
      </c>
      <c r="F35" s="255">
        <v>22</v>
      </c>
      <c r="G35" s="256">
        <v>15</v>
      </c>
      <c r="H35" s="257">
        <v>760</v>
      </c>
      <c r="I35" s="258">
        <v>24</v>
      </c>
      <c r="J35" s="256">
        <f t="shared" si="0"/>
        <v>66</v>
      </c>
      <c r="K35" s="256">
        <f t="shared" si="1"/>
        <v>22.5</v>
      </c>
      <c r="L35" s="259">
        <f t="shared" si="2"/>
        <v>37</v>
      </c>
      <c r="M35" s="260">
        <f t="shared" si="3"/>
        <v>36</v>
      </c>
      <c r="N35" s="261">
        <f t="shared" si="4"/>
        <v>161.5</v>
      </c>
    </row>
    <row r="36" spans="1:14" ht="15.75" thickBot="1" x14ac:dyDescent="0.3">
      <c r="A36" s="120" t="s">
        <v>118</v>
      </c>
      <c r="B36" s="121" t="s">
        <v>254</v>
      </c>
      <c r="C36" s="122" t="s">
        <v>255</v>
      </c>
      <c r="D36" s="123">
        <v>2001</v>
      </c>
      <c r="E36" s="124" t="s">
        <v>256</v>
      </c>
      <c r="F36" s="205">
        <v>17</v>
      </c>
      <c r="G36" s="206">
        <v>16</v>
      </c>
      <c r="H36" s="207">
        <v>850</v>
      </c>
      <c r="I36" s="208">
        <v>20</v>
      </c>
      <c r="J36" s="126">
        <f t="shared" si="0"/>
        <v>51</v>
      </c>
      <c r="K36" s="126">
        <f t="shared" si="1"/>
        <v>24</v>
      </c>
      <c r="L36" s="209">
        <f t="shared" si="2"/>
        <v>55</v>
      </c>
      <c r="M36" s="210">
        <f t="shared" si="3"/>
        <v>30</v>
      </c>
      <c r="N36" s="119">
        <f t="shared" si="4"/>
        <v>160</v>
      </c>
    </row>
    <row r="37" spans="1:14" ht="15.75" thickBot="1" x14ac:dyDescent="0.3">
      <c r="A37" s="120" t="s">
        <v>121</v>
      </c>
      <c r="B37" s="121" t="s">
        <v>221</v>
      </c>
      <c r="C37" s="142" t="s">
        <v>222</v>
      </c>
      <c r="D37" s="215">
        <v>2002</v>
      </c>
      <c r="E37" s="124" t="s">
        <v>169</v>
      </c>
      <c r="F37" s="205">
        <v>16</v>
      </c>
      <c r="G37" s="206">
        <v>26</v>
      </c>
      <c r="H37" s="207">
        <v>710</v>
      </c>
      <c r="I37" s="208">
        <v>26</v>
      </c>
      <c r="J37" s="126">
        <f t="shared" si="0"/>
        <v>48</v>
      </c>
      <c r="K37" s="126">
        <f t="shared" si="1"/>
        <v>39</v>
      </c>
      <c r="L37" s="209">
        <f t="shared" si="2"/>
        <v>31</v>
      </c>
      <c r="M37" s="210">
        <f t="shared" si="3"/>
        <v>39</v>
      </c>
      <c r="N37" s="119">
        <f t="shared" si="4"/>
        <v>157</v>
      </c>
    </row>
    <row r="38" spans="1:14" ht="15.75" thickBot="1" x14ac:dyDescent="0.3">
      <c r="A38" s="120" t="s">
        <v>124</v>
      </c>
      <c r="B38" s="121" t="s">
        <v>223</v>
      </c>
      <c r="C38" s="122" t="s">
        <v>193</v>
      </c>
      <c r="D38" s="123">
        <v>2002</v>
      </c>
      <c r="E38" s="129" t="s">
        <v>168</v>
      </c>
      <c r="F38" s="205">
        <v>16</v>
      </c>
      <c r="G38" s="206">
        <v>32</v>
      </c>
      <c r="H38" s="207">
        <v>680</v>
      </c>
      <c r="I38" s="208">
        <v>22</v>
      </c>
      <c r="J38" s="126">
        <f t="shared" si="0"/>
        <v>48</v>
      </c>
      <c r="K38" s="126">
        <f t="shared" si="1"/>
        <v>48</v>
      </c>
      <c r="L38" s="209">
        <f t="shared" si="2"/>
        <v>28</v>
      </c>
      <c r="M38" s="210">
        <f t="shared" si="3"/>
        <v>33</v>
      </c>
      <c r="N38" s="119">
        <f t="shared" si="4"/>
        <v>157</v>
      </c>
    </row>
    <row r="39" spans="1:14" ht="15.75" thickBot="1" x14ac:dyDescent="0.3">
      <c r="A39" s="120" t="s">
        <v>127</v>
      </c>
      <c r="B39" s="136" t="s">
        <v>257</v>
      </c>
      <c r="C39" s="137" t="s">
        <v>258</v>
      </c>
      <c r="D39" s="138">
        <v>2003</v>
      </c>
      <c r="E39" s="129" t="s">
        <v>18</v>
      </c>
      <c r="F39" s="205">
        <v>19</v>
      </c>
      <c r="G39" s="206">
        <v>17</v>
      </c>
      <c r="H39" s="207">
        <v>780</v>
      </c>
      <c r="I39" s="208">
        <v>21</v>
      </c>
      <c r="J39" s="126">
        <f t="shared" si="0"/>
        <v>57</v>
      </c>
      <c r="K39" s="126">
        <f t="shared" si="1"/>
        <v>25.5</v>
      </c>
      <c r="L39" s="209">
        <f t="shared" si="2"/>
        <v>41</v>
      </c>
      <c r="M39" s="210">
        <f t="shared" si="3"/>
        <v>31.5</v>
      </c>
      <c r="N39" s="119">
        <f t="shared" si="4"/>
        <v>155</v>
      </c>
    </row>
    <row r="40" spans="1:14" ht="15.75" thickBot="1" x14ac:dyDescent="0.3">
      <c r="A40" s="120" t="s">
        <v>130</v>
      </c>
      <c r="B40" s="121" t="s">
        <v>259</v>
      </c>
      <c r="C40" s="122" t="s">
        <v>244</v>
      </c>
      <c r="D40" s="123">
        <v>2003</v>
      </c>
      <c r="E40" s="129" t="s">
        <v>18</v>
      </c>
      <c r="F40" s="205">
        <v>18</v>
      </c>
      <c r="G40" s="216">
        <v>7</v>
      </c>
      <c r="H40" s="207">
        <v>770</v>
      </c>
      <c r="I40" s="208">
        <v>31</v>
      </c>
      <c r="J40" s="126">
        <f t="shared" si="0"/>
        <v>54</v>
      </c>
      <c r="K40" s="126">
        <f t="shared" si="1"/>
        <v>10.5</v>
      </c>
      <c r="L40" s="209">
        <f t="shared" si="2"/>
        <v>39</v>
      </c>
      <c r="M40" s="210">
        <f t="shared" si="3"/>
        <v>46.5</v>
      </c>
      <c r="N40" s="119">
        <f t="shared" si="4"/>
        <v>150</v>
      </c>
    </row>
    <row r="41" spans="1:14" ht="15.75" thickBot="1" x14ac:dyDescent="0.3">
      <c r="A41" s="120" t="s">
        <v>134</v>
      </c>
      <c r="B41" s="121" t="s">
        <v>260</v>
      </c>
      <c r="C41" s="122" t="s">
        <v>261</v>
      </c>
      <c r="D41" s="123">
        <v>2001</v>
      </c>
      <c r="E41" s="124" t="s">
        <v>256</v>
      </c>
      <c r="F41" s="205">
        <v>14</v>
      </c>
      <c r="G41" s="206">
        <v>23</v>
      </c>
      <c r="H41" s="207">
        <v>800</v>
      </c>
      <c r="I41" s="208">
        <v>19</v>
      </c>
      <c r="J41" s="126">
        <f t="shared" si="0"/>
        <v>42</v>
      </c>
      <c r="K41" s="126">
        <f t="shared" si="1"/>
        <v>34.5</v>
      </c>
      <c r="L41" s="209">
        <f t="shared" si="2"/>
        <v>45</v>
      </c>
      <c r="M41" s="210">
        <f t="shared" si="3"/>
        <v>28.5</v>
      </c>
      <c r="N41" s="119">
        <f t="shared" si="4"/>
        <v>150</v>
      </c>
    </row>
    <row r="42" spans="1:14" ht="15.75" thickBot="1" x14ac:dyDescent="0.3">
      <c r="A42" s="120" t="s">
        <v>136</v>
      </c>
      <c r="B42" s="121" t="s">
        <v>224</v>
      </c>
      <c r="C42" s="122" t="s">
        <v>225</v>
      </c>
      <c r="D42" s="123">
        <v>2002</v>
      </c>
      <c r="E42" s="129" t="s">
        <v>170</v>
      </c>
      <c r="F42" s="125">
        <v>15</v>
      </c>
      <c r="G42" s="126">
        <v>23</v>
      </c>
      <c r="H42" s="127">
        <v>760</v>
      </c>
      <c r="I42" s="128">
        <v>21</v>
      </c>
      <c r="J42" s="126">
        <f t="shared" si="0"/>
        <v>45</v>
      </c>
      <c r="K42" s="126">
        <f t="shared" si="1"/>
        <v>34.5</v>
      </c>
      <c r="L42" s="209">
        <f t="shared" si="2"/>
        <v>37</v>
      </c>
      <c r="M42" s="210">
        <f t="shared" si="3"/>
        <v>31.5</v>
      </c>
      <c r="N42" s="119">
        <f t="shared" si="4"/>
        <v>148</v>
      </c>
    </row>
    <row r="43" spans="1:14" ht="15.75" thickBot="1" x14ac:dyDescent="0.3">
      <c r="A43" s="131" t="s">
        <v>139</v>
      </c>
      <c r="B43" s="121" t="s">
        <v>226</v>
      </c>
      <c r="C43" s="122" t="s">
        <v>195</v>
      </c>
      <c r="D43" s="123">
        <v>2002</v>
      </c>
      <c r="E43" s="68" t="s">
        <v>171</v>
      </c>
      <c r="F43" s="205">
        <v>13</v>
      </c>
      <c r="G43" s="206">
        <v>15</v>
      </c>
      <c r="H43" s="207">
        <v>840</v>
      </c>
      <c r="I43" s="208">
        <v>21</v>
      </c>
      <c r="J43" s="126">
        <f t="shared" si="0"/>
        <v>39</v>
      </c>
      <c r="K43" s="126">
        <f t="shared" si="1"/>
        <v>22.5</v>
      </c>
      <c r="L43" s="209">
        <f t="shared" si="2"/>
        <v>53</v>
      </c>
      <c r="M43" s="210">
        <f t="shared" si="3"/>
        <v>31.5</v>
      </c>
      <c r="N43" s="119">
        <f t="shared" si="4"/>
        <v>146</v>
      </c>
    </row>
    <row r="44" spans="1:14" ht="15.75" thickBot="1" x14ac:dyDescent="0.3">
      <c r="A44" s="135" t="s">
        <v>142</v>
      </c>
      <c r="B44" s="121" t="s">
        <v>227</v>
      </c>
      <c r="C44" s="122" t="s">
        <v>228</v>
      </c>
      <c r="D44" s="123">
        <v>2002</v>
      </c>
      <c r="E44" s="68" t="s">
        <v>171</v>
      </c>
      <c r="F44" s="205">
        <v>15</v>
      </c>
      <c r="G44" s="206">
        <v>19</v>
      </c>
      <c r="H44" s="207">
        <v>760</v>
      </c>
      <c r="I44" s="208">
        <v>20</v>
      </c>
      <c r="J44" s="126">
        <f t="shared" si="0"/>
        <v>45</v>
      </c>
      <c r="K44" s="126">
        <f t="shared" si="1"/>
        <v>28.5</v>
      </c>
      <c r="L44" s="209">
        <f t="shared" si="2"/>
        <v>37</v>
      </c>
      <c r="M44" s="210">
        <f t="shared" si="3"/>
        <v>30</v>
      </c>
      <c r="N44" s="119">
        <f t="shared" si="4"/>
        <v>140.5</v>
      </c>
    </row>
    <row r="45" spans="1:14" ht="15.75" thickBot="1" x14ac:dyDescent="0.3">
      <c r="A45" s="135" t="s">
        <v>145</v>
      </c>
      <c r="B45" s="121" t="s">
        <v>229</v>
      </c>
      <c r="C45" s="142" t="s">
        <v>211</v>
      </c>
      <c r="D45" s="123">
        <v>2000</v>
      </c>
      <c r="E45" s="124" t="s">
        <v>169</v>
      </c>
      <c r="F45" s="205">
        <v>12</v>
      </c>
      <c r="G45" s="206">
        <v>26</v>
      </c>
      <c r="H45" s="207">
        <v>720</v>
      </c>
      <c r="I45" s="208">
        <v>20</v>
      </c>
      <c r="J45" s="126">
        <f t="shared" si="0"/>
        <v>36</v>
      </c>
      <c r="K45" s="126">
        <f t="shared" si="1"/>
        <v>39</v>
      </c>
      <c r="L45" s="209">
        <f t="shared" si="2"/>
        <v>32</v>
      </c>
      <c r="M45" s="210">
        <f t="shared" si="3"/>
        <v>30</v>
      </c>
      <c r="N45" s="119">
        <f t="shared" si="4"/>
        <v>137</v>
      </c>
    </row>
    <row r="46" spans="1:14" ht="15.75" thickBot="1" x14ac:dyDescent="0.3">
      <c r="A46" s="135" t="s">
        <v>148</v>
      </c>
      <c r="B46" s="121" t="s">
        <v>262</v>
      </c>
      <c r="C46" s="122" t="s">
        <v>261</v>
      </c>
      <c r="D46" s="123">
        <v>2001</v>
      </c>
      <c r="E46" s="124" t="s">
        <v>71</v>
      </c>
      <c r="F46" s="205">
        <v>15</v>
      </c>
      <c r="G46" s="206">
        <v>16</v>
      </c>
      <c r="H46" s="207">
        <v>760</v>
      </c>
      <c r="I46" s="208">
        <v>20</v>
      </c>
      <c r="J46" s="126">
        <f t="shared" si="0"/>
        <v>45</v>
      </c>
      <c r="K46" s="126">
        <f t="shared" si="1"/>
        <v>24</v>
      </c>
      <c r="L46" s="209">
        <f t="shared" si="2"/>
        <v>37</v>
      </c>
      <c r="M46" s="210">
        <f t="shared" si="3"/>
        <v>30</v>
      </c>
      <c r="N46" s="119">
        <f t="shared" si="4"/>
        <v>136</v>
      </c>
    </row>
    <row r="47" spans="1:14" ht="15.75" thickBot="1" x14ac:dyDescent="0.3">
      <c r="A47" s="217" t="s">
        <v>150</v>
      </c>
      <c r="B47" s="121" t="s">
        <v>230</v>
      </c>
      <c r="C47" s="122" t="s">
        <v>231</v>
      </c>
      <c r="D47" s="123">
        <v>2002</v>
      </c>
      <c r="E47" s="129" t="s">
        <v>170</v>
      </c>
      <c r="F47" s="125">
        <v>16</v>
      </c>
      <c r="G47" s="126">
        <v>12</v>
      </c>
      <c r="H47" s="127">
        <v>750</v>
      </c>
      <c r="I47" s="128">
        <v>23</v>
      </c>
      <c r="J47" s="126">
        <f t="shared" si="0"/>
        <v>48</v>
      </c>
      <c r="K47" s="126">
        <f t="shared" si="1"/>
        <v>18</v>
      </c>
      <c r="L47" s="209">
        <f t="shared" si="2"/>
        <v>35</v>
      </c>
      <c r="M47" s="210">
        <f t="shared" si="3"/>
        <v>34.5</v>
      </c>
      <c r="N47" s="119">
        <f t="shared" si="4"/>
        <v>135.5</v>
      </c>
    </row>
    <row r="48" spans="1:14" ht="15.75" thickBot="1" x14ac:dyDescent="0.3">
      <c r="A48" s="217" t="s">
        <v>152</v>
      </c>
      <c r="B48" s="121" t="s">
        <v>263</v>
      </c>
      <c r="C48" s="122" t="s">
        <v>264</v>
      </c>
      <c r="D48" s="123">
        <v>2001</v>
      </c>
      <c r="E48" s="64" t="s">
        <v>172</v>
      </c>
      <c r="F48" s="218">
        <v>17</v>
      </c>
      <c r="G48" s="219">
        <v>16</v>
      </c>
      <c r="H48" s="220">
        <v>690</v>
      </c>
      <c r="I48" s="221">
        <v>18</v>
      </c>
      <c r="J48" s="126">
        <f t="shared" si="0"/>
        <v>51</v>
      </c>
      <c r="K48" s="126">
        <f t="shared" si="1"/>
        <v>24</v>
      </c>
      <c r="L48" s="209">
        <f t="shared" si="2"/>
        <v>29</v>
      </c>
      <c r="M48" s="210">
        <f t="shared" si="3"/>
        <v>27</v>
      </c>
      <c r="N48" s="119">
        <f t="shared" si="4"/>
        <v>131</v>
      </c>
    </row>
    <row r="49" spans="1:14" ht="15.75" thickBot="1" x14ac:dyDescent="0.3">
      <c r="A49" s="222" t="s">
        <v>156</v>
      </c>
      <c r="B49" s="121" t="s">
        <v>265</v>
      </c>
      <c r="C49" s="122" t="s">
        <v>266</v>
      </c>
      <c r="D49" s="123">
        <v>2002</v>
      </c>
      <c r="E49" s="64" t="s">
        <v>253</v>
      </c>
      <c r="F49" s="205">
        <v>17</v>
      </c>
      <c r="G49" s="206">
        <v>8</v>
      </c>
      <c r="H49" s="207">
        <v>720</v>
      </c>
      <c r="I49" s="208">
        <v>21</v>
      </c>
      <c r="J49" s="126">
        <f t="shared" si="0"/>
        <v>51</v>
      </c>
      <c r="K49" s="126">
        <f t="shared" si="1"/>
        <v>12</v>
      </c>
      <c r="L49" s="209">
        <f t="shared" si="2"/>
        <v>32</v>
      </c>
      <c r="M49" s="210">
        <f t="shared" si="3"/>
        <v>31.5</v>
      </c>
      <c r="N49" s="119">
        <f t="shared" si="4"/>
        <v>126.5</v>
      </c>
    </row>
    <row r="50" spans="1:14" ht="15.75" thickBot="1" x14ac:dyDescent="0.3">
      <c r="A50" s="223" t="s">
        <v>267</v>
      </c>
      <c r="B50" s="121" t="s">
        <v>232</v>
      </c>
      <c r="C50" s="122" t="s">
        <v>209</v>
      </c>
      <c r="D50" s="123">
        <v>2002</v>
      </c>
      <c r="E50" s="68" t="s">
        <v>171</v>
      </c>
      <c r="F50" s="224">
        <v>13</v>
      </c>
      <c r="G50" s="225">
        <v>10</v>
      </c>
      <c r="H50" s="226">
        <v>750</v>
      </c>
      <c r="I50" s="227">
        <v>18</v>
      </c>
      <c r="J50" s="126">
        <f t="shared" si="0"/>
        <v>39</v>
      </c>
      <c r="K50" s="126">
        <f t="shared" si="1"/>
        <v>15</v>
      </c>
      <c r="L50" s="209">
        <f t="shared" si="2"/>
        <v>35</v>
      </c>
      <c r="M50" s="210">
        <f t="shared" si="3"/>
        <v>27</v>
      </c>
      <c r="N50" s="119">
        <f t="shared" si="4"/>
        <v>116</v>
      </c>
    </row>
    <row r="51" spans="1:14" ht="15.75" thickBot="1" x14ac:dyDescent="0.3">
      <c r="A51" s="217" t="s">
        <v>268</v>
      </c>
      <c r="B51" s="121" t="s">
        <v>233</v>
      </c>
      <c r="C51" s="122" t="s">
        <v>234</v>
      </c>
      <c r="D51" s="123">
        <v>2002</v>
      </c>
      <c r="E51" s="68" t="s">
        <v>171</v>
      </c>
      <c r="F51" s="205">
        <v>14</v>
      </c>
      <c r="G51" s="206">
        <v>13</v>
      </c>
      <c r="H51" s="207">
        <v>720</v>
      </c>
      <c r="I51" s="208">
        <v>14</v>
      </c>
      <c r="J51" s="126">
        <f t="shared" si="0"/>
        <v>42</v>
      </c>
      <c r="K51" s="126">
        <f t="shared" si="1"/>
        <v>19.5</v>
      </c>
      <c r="L51" s="209">
        <f t="shared" si="2"/>
        <v>32</v>
      </c>
      <c r="M51" s="210">
        <f t="shared" si="3"/>
        <v>21</v>
      </c>
      <c r="N51" s="119">
        <f t="shared" si="4"/>
        <v>114.5</v>
      </c>
    </row>
    <row r="52" spans="1:14" ht="15.75" thickBot="1" x14ac:dyDescent="0.3">
      <c r="A52" s="222" t="s">
        <v>269</v>
      </c>
      <c r="B52" s="121" t="s">
        <v>259</v>
      </c>
      <c r="C52" s="122" t="s">
        <v>270</v>
      </c>
      <c r="D52" s="123">
        <v>2000</v>
      </c>
      <c r="E52" s="124" t="s">
        <v>71</v>
      </c>
      <c r="F52" s="218">
        <v>10</v>
      </c>
      <c r="G52" s="219">
        <v>18</v>
      </c>
      <c r="H52" s="220">
        <v>750</v>
      </c>
      <c r="I52" s="221">
        <v>8</v>
      </c>
      <c r="J52" s="126">
        <f t="shared" si="0"/>
        <v>30</v>
      </c>
      <c r="K52" s="126">
        <f t="shared" si="1"/>
        <v>27</v>
      </c>
      <c r="L52" s="209">
        <f t="shared" si="2"/>
        <v>35</v>
      </c>
      <c r="M52" s="210">
        <f t="shared" si="3"/>
        <v>12</v>
      </c>
      <c r="N52" s="119">
        <f t="shared" si="4"/>
        <v>104</v>
      </c>
    </row>
    <row r="53" spans="1:14" ht="15.75" thickBot="1" x14ac:dyDescent="0.3">
      <c r="A53" s="135" t="s">
        <v>271</v>
      </c>
      <c r="B53" s="121" t="s">
        <v>235</v>
      </c>
      <c r="C53" s="122" t="s">
        <v>186</v>
      </c>
      <c r="D53" s="123">
        <v>2001</v>
      </c>
      <c r="E53" s="129" t="s">
        <v>170</v>
      </c>
      <c r="F53" s="132">
        <v>13</v>
      </c>
      <c r="G53" s="133">
        <v>8</v>
      </c>
      <c r="H53" s="134">
        <v>780</v>
      </c>
      <c r="I53" s="143">
        <v>7</v>
      </c>
      <c r="J53" s="126">
        <f t="shared" si="0"/>
        <v>39</v>
      </c>
      <c r="K53" s="126">
        <f t="shared" si="1"/>
        <v>12</v>
      </c>
      <c r="L53" s="209">
        <f t="shared" si="2"/>
        <v>41</v>
      </c>
      <c r="M53" s="210">
        <f t="shared" si="3"/>
        <v>10.5</v>
      </c>
      <c r="N53" s="119">
        <f t="shared" si="4"/>
        <v>102.5</v>
      </c>
    </row>
    <row r="54" spans="1:14" ht="15.75" thickBot="1" x14ac:dyDescent="0.3">
      <c r="A54" s="135" t="s">
        <v>272</v>
      </c>
      <c r="B54" s="121" t="s">
        <v>236</v>
      </c>
      <c r="C54" s="122" t="s">
        <v>237</v>
      </c>
      <c r="D54" s="123">
        <v>2002</v>
      </c>
      <c r="E54" s="129" t="s">
        <v>238</v>
      </c>
      <c r="F54" s="132">
        <v>10</v>
      </c>
      <c r="G54" s="133">
        <v>9</v>
      </c>
      <c r="H54" s="134">
        <v>700</v>
      </c>
      <c r="I54" s="143">
        <v>10</v>
      </c>
      <c r="J54" s="126">
        <f t="shared" si="0"/>
        <v>30</v>
      </c>
      <c r="K54" s="126">
        <f t="shared" si="1"/>
        <v>13.5</v>
      </c>
      <c r="L54" s="209">
        <f t="shared" si="2"/>
        <v>30</v>
      </c>
      <c r="M54" s="210">
        <f t="shared" si="3"/>
        <v>15</v>
      </c>
      <c r="N54" s="119">
        <f t="shared" si="4"/>
        <v>88.5</v>
      </c>
    </row>
    <row r="55" spans="1:14" ht="15.75" thickBot="1" x14ac:dyDescent="0.3">
      <c r="A55" s="135" t="s">
        <v>273</v>
      </c>
      <c r="B55" s="121" t="s">
        <v>239</v>
      </c>
      <c r="C55" s="122" t="s">
        <v>240</v>
      </c>
      <c r="D55" s="123">
        <v>2003</v>
      </c>
      <c r="E55" s="129" t="s">
        <v>238</v>
      </c>
      <c r="F55" s="132">
        <v>10</v>
      </c>
      <c r="G55" s="133">
        <v>10</v>
      </c>
      <c r="H55" s="134">
        <v>690</v>
      </c>
      <c r="I55" s="143">
        <v>5</v>
      </c>
      <c r="J55" s="126">
        <f t="shared" si="0"/>
        <v>30</v>
      </c>
      <c r="K55" s="126">
        <f t="shared" si="1"/>
        <v>15</v>
      </c>
      <c r="L55" s="209">
        <f t="shared" si="2"/>
        <v>29</v>
      </c>
      <c r="M55" s="210">
        <f t="shared" si="3"/>
        <v>7.5</v>
      </c>
      <c r="N55" s="119">
        <f t="shared" si="4"/>
        <v>81.5</v>
      </c>
    </row>
    <row r="56" spans="1:14" x14ac:dyDescent="0.25">
      <c r="A56" s="135" t="s">
        <v>274</v>
      </c>
      <c r="B56" s="121" t="s">
        <v>202</v>
      </c>
      <c r="C56" s="142" t="s">
        <v>209</v>
      </c>
      <c r="D56" s="123">
        <v>2001</v>
      </c>
      <c r="E56" s="68" t="s">
        <v>241</v>
      </c>
      <c r="F56" s="132">
        <v>12</v>
      </c>
      <c r="G56" s="133">
        <v>4</v>
      </c>
      <c r="H56" s="134">
        <v>700</v>
      </c>
      <c r="I56" s="143">
        <v>0</v>
      </c>
      <c r="J56" s="126">
        <f t="shared" si="0"/>
        <v>36</v>
      </c>
      <c r="K56" s="126">
        <f t="shared" si="1"/>
        <v>6</v>
      </c>
      <c r="L56" s="209">
        <f t="shared" si="2"/>
        <v>30</v>
      </c>
      <c r="M56" s="210">
        <f t="shared" si="3"/>
        <v>0</v>
      </c>
      <c r="N56" s="119">
        <f t="shared" si="4"/>
        <v>72</v>
      </c>
    </row>
  </sheetData>
  <mergeCells count="4">
    <mergeCell ref="A1:N1"/>
    <mergeCell ref="A3:I3"/>
    <mergeCell ref="F5:I5"/>
    <mergeCell ref="K5:M5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4"/>
  <sheetViews>
    <sheetView tabSelected="1" workbookViewId="0">
      <selection activeCell="H6" sqref="H6"/>
    </sheetView>
  </sheetViews>
  <sheetFormatPr defaultRowHeight="15" x14ac:dyDescent="0.25"/>
  <cols>
    <col min="5" max="5" width="23" customWidth="1"/>
    <col min="6" max="6" width="14.42578125" customWidth="1"/>
    <col min="10" max="10" width="8.85546875" customWidth="1"/>
    <col min="11" max="13" width="9.140625" hidden="1" customWidth="1"/>
    <col min="14" max="14" width="0.140625" customWidth="1"/>
  </cols>
  <sheetData>
    <row r="1" spans="2:7" ht="23.25" x14ac:dyDescent="0.35">
      <c r="B1" s="399" t="s">
        <v>284</v>
      </c>
    </row>
    <row r="2" spans="2:7" ht="21" x14ac:dyDescent="0.35">
      <c r="B2" s="315"/>
    </row>
    <row r="3" spans="2:7" ht="15.75" x14ac:dyDescent="0.25">
      <c r="B3" s="334" t="s">
        <v>276</v>
      </c>
      <c r="C3" s="334"/>
      <c r="D3" s="334"/>
      <c r="E3" s="334"/>
      <c r="F3" s="334"/>
      <c r="G3" s="334"/>
    </row>
    <row r="4" spans="2:7" ht="24" thickBot="1" x14ac:dyDescent="0.4">
      <c r="B4" s="289"/>
      <c r="C4" s="289"/>
      <c r="D4" s="289"/>
      <c r="E4" s="289"/>
      <c r="F4" s="289"/>
      <c r="G4" s="289"/>
    </row>
    <row r="5" spans="2:7" ht="18.75" thickBot="1" x14ac:dyDescent="0.3">
      <c r="B5" s="290" t="s">
        <v>161</v>
      </c>
      <c r="C5" s="291" t="s">
        <v>2</v>
      </c>
      <c r="D5" s="292"/>
      <c r="E5" s="293"/>
      <c r="F5" s="294" t="s">
        <v>162</v>
      </c>
      <c r="G5" s="295"/>
    </row>
    <row r="6" spans="2:7" ht="18" x14ac:dyDescent="0.25">
      <c r="B6" s="296" t="s">
        <v>4</v>
      </c>
      <c r="C6" s="297" t="s">
        <v>277</v>
      </c>
      <c r="D6" s="298"/>
      <c r="E6" s="299"/>
      <c r="F6" s="300">
        <v>839.15</v>
      </c>
      <c r="G6" s="301"/>
    </row>
    <row r="7" spans="2:7" ht="18" x14ac:dyDescent="0.25">
      <c r="B7" s="302" t="s">
        <v>5</v>
      </c>
      <c r="C7" s="303" t="s">
        <v>278</v>
      </c>
      <c r="D7" s="304"/>
      <c r="E7" s="304"/>
      <c r="F7" s="305">
        <v>752.15</v>
      </c>
      <c r="G7" s="306"/>
    </row>
    <row r="8" spans="2:7" ht="18" x14ac:dyDescent="0.25">
      <c r="B8" s="307" t="s">
        <v>6</v>
      </c>
      <c r="C8" s="308" t="s">
        <v>279</v>
      </c>
      <c r="D8" s="304"/>
      <c r="E8" s="304"/>
      <c r="F8" s="300">
        <v>655.1</v>
      </c>
      <c r="G8" s="306"/>
    </row>
    <row r="9" spans="2:7" ht="18" x14ac:dyDescent="0.25">
      <c r="B9" s="302" t="s">
        <v>7</v>
      </c>
      <c r="C9" s="309" t="s">
        <v>280</v>
      </c>
      <c r="D9" s="304"/>
      <c r="E9" s="304"/>
      <c r="F9" s="300">
        <v>665.1</v>
      </c>
      <c r="G9" s="306"/>
    </row>
    <row r="10" spans="2:7" ht="18" x14ac:dyDescent="0.25">
      <c r="B10" s="336" t="s">
        <v>8</v>
      </c>
      <c r="C10" s="337" t="s">
        <v>281</v>
      </c>
      <c r="D10" s="338"/>
      <c r="E10" s="339"/>
      <c r="F10" s="340">
        <v>603.65</v>
      </c>
      <c r="G10" s="310"/>
    </row>
    <row r="11" spans="2:7" ht="18" x14ac:dyDescent="0.25">
      <c r="B11" s="307" t="s">
        <v>9</v>
      </c>
      <c r="C11" s="303" t="s">
        <v>282</v>
      </c>
      <c r="D11" s="311"/>
      <c r="E11" s="312"/>
      <c r="F11" s="313">
        <v>529</v>
      </c>
      <c r="G11" s="306"/>
    </row>
    <row r="12" spans="2:7" ht="18" x14ac:dyDescent="0.25">
      <c r="B12" s="302" t="s">
        <v>12</v>
      </c>
      <c r="C12" s="308" t="s">
        <v>283</v>
      </c>
      <c r="D12" s="314"/>
      <c r="E12" s="314"/>
      <c r="F12" s="300">
        <v>585.25</v>
      </c>
      <c r="G12" s="310"/>
    </row>
    <row r="14" spans="2:7" ht="15.75" x14ac:dyDescent="0.25">
      <c r="B14" s="334" t="s">
        <v>293</v>
      </c>
      <c r="C14" s="334"/>
      <c r="D14" s="334"/>
      <c r="E14" s="334"/>
      <c r="F14" s="334"/>
      <c r="G14" s="334"/>
    </row>
    <row r="15" spans="2:7" ht="15.75" thickBot="1" x14ac:dyDescent="0.3"/>
    <row r="16" spans="2:7" ht="18.75" thickBot="1" x14ac:dyDescent="0.3">
      <c r="B16" s="290" t="s">
        <v>161</v>
      </c>
      <c r="C16" s="291" t="s">
        <v>2</v>
      </c>
      <c r="D16" s="292"/>
      <c r="E16" s="293"/>
      <c r="F16" s="294" t="s">
        <v>162</v>
      </c>
    </row>
    <row r="17" spans="2:6" ht="18" x14ac:dyDescent="0.25">
      <c r="B17" s="296" t="s">
        <v>4</v>
      </c>
      <c r="C17" s="297" t="s">
        <v>277</v>
      </c>
      <c r="D17" s="298"/>
      <c r="E17" s="299"/>
      <c r="F17" s="316">
        <v>839.15</v>
      </c>
    </row>
    <row r="18" spans="2:6" ht="18" x14ac:dyDescent="0.25">
      <c r="B18" s="302" t="s">
        <v>5</v>
      </c>
      <c r="C18" s="317" t="s">
        <v>278</v>
      </c>
      <c r="D18" s="318"/>
      <c r="E18" s="318"/>
      <c r="F18" s="319">
        <v>752.15</v>
      </c>
    </row>
    <row r="19" spans="2:6" ht="18" x14ac:dyDescent="0.25">
      <c r="B19" s="307" t="s">
        <v>6</v>
      </c>
      <c r="C19" s="308" t="s">
        <v>285</v>
      </c>
      <c r="D19" s="314"/>
      <c r="E19" s="320"/>
      <c r="F19" s="300">
        <v>741.75</v>
      </c>
    </row>
    <row r="20" spans="2:6" ht="18" x14ac:dyDescent="0.25">
      <c r="B20" s="302" t="s">
        <v>7</v>
      </c>
      <c r="C20" s="309" t="s">
        <v>280</v>
      </c>
      <c r="D20" s="311"/>
      <c r="E20" s="312"/>
      <c r="F20" s="313">
        <v>665.1</v>
      </c>
    </row>
    <row r="21" spans="2:6" ht="18" x14ac:dyDescent="0.25">
      <c r="B21" s="302" t="s">
        <v>8</v>
      </c>
      <c r="C21" s="308" t="s">
        <v>286</v>
      </c>
      <c r="D21" s="304"/>
      <c r="E21" s="304"/>
      <c r="F21" s="300">
        <v>658.6</v>
      </c>
    </row>
    <row r="22" spans="2:6" ht="18" x14ac:dyDescent="0.25">
      <c r="B22" s="307" t="s">
        <v>9</v>
      </c>
      <c r="C22" s="308" t="s">
        <v>279</v>
      </c>
      <c r="D22" s="304"/>
      <c r="E22" s="304"/>
      <c r="F22" s="300">
        <v>655.1</v>
      </c>
    </row>
    <row r="23" spans="2:6" ht="18" x14ac:dyDescent="0.25">
      <c r="B23" s="302" t="s">
        <v>12</v>
      </c>
      <c r="C23" s="321" t="s">
        <v>287</v>
      </c>
      <c r="D23" s="322"/>
      <c r="E23" s="323"/>
      <c r="F23" s="300">
        <v>644.75</v>
      </c>
    </row>
    <row r="24" spans="2:6" ht="18" x14ac:dyDescent="0.25">
      <c r="B24" s="302" t="s">
        <v>13</v>
      </c>
      <c r="C24" s="309" t="s">
        <v>288</v>
      </c>
      <c r="D24" s="311"/>
      <c r="E24" s="312"/>
      <c r="F24" s="313">
        <v>616.1</v>
      </c>
    </row>
    <row r="25" spans="2:6" ht="18" x14ac:dyDescent="0.25">
      <c r="B25" s="341" t="s">
        <v>20</v>
      </c>
      <c r="C25" s="342" t="s">
        <v>281</v>
      </c>
      <c r="D25" s="343"/>
      <c r="E25" s="344"/>
      <c r="F25" s="340">
        <v>603.65</v>
      </c>
    </row>
    <row r="26" spans="2:6" ht="18" x14ac:dyDescent="0.25">
      <c r="B26" s="302" t="s">
        <v>58</v>
      </c>
      <c r="C26" s="324" t="s">
        <v>289</v>
      </c>
      <c r="D26" s="325"/>
      <c r="E26" s="326"/>
      <c r="F26" s="305">
        <v>591.65</v>
      </c>
    </row>
    <row r="27" spans="2:6" ht="18" x14ac:dyDescent="0.25">
      <c r="B27" s="302" t="s">
        <v>61</v>
      </c>
      <c r="C27" s="308" t="s">
        <v>283</v>
      </c>
      <c r="D27" s="314"/>
      <c r="E27" s="314"/>
      <c r="F27" s="300">
        <v>585.25</v>
      </c>
    </row>
    <row r="28" spans="2:6" ht="18" x14ac:dyDescent="0.25">
      <c r="B28" s="307" t="s">
        <v>63</v>
      </c>
      <c r="C28" s="303" t="s">
        <v>282</v>
      </c>
      <c r="D28" s="304"/>
      <c r="E28" s="304"/>
      <c r="F28" s="300">
        <v>529</v>
      </c>
    </row>
    <row r="29" spans="2:6" ht="18" x14ac:dyDescent="0.25">
      <c r="B29" s="302" t="s">
        <v>66</v>
      </c>
      <c r="C29" s="308" t="s">
        <v>290</v>
      </c>
      <c r="D29" s="314"/>
      <c r="E29" s="320"/>
      <c r="F29" s="300">
        <v>522.85</v>
      </c>
    </row>
    <row r="30" spans="2:6" ht="18" x14ac:dyDescent="0.25">
      <c r="B30" s="327" t="s">
        <v>68</v>
      </c>
      <c r="C30" s="328" t="s">
        <v>291</v>
      </c>
      <c r="D30" s="329"/>
      <c r="E30" s="329"/>
      <c r="F30" s="313">
        <v>407.2</v>
      </c>
    </row>
    <row r="31" spans="2:6" ht="18.75" thickBot="1" x14ac:dyDescent="0.3">
      <c r="B31" s="330" t="s">
        <v>72</v>
      </c>
      <c r="C31" s="331" t="s">
        <v>292</v>
      </c>
      <c r="D31" s="332"/>
      <c r="E31" s="332"/>
      <c r="F31" s="333">
        <v>372.8</v>
      </c>
    </row>
    <row r="33" spans="2:15" ht="15.75" x14ac:dyDescent="0.25">
      <c r="B33" s="334" t="s">
        <v>336</v>
      </c>
      <c r="C33" s="334"/>
      <c r="D33" s="334"/>
      <c r="E33" s="334"/>
      <c r="F33" s="334"/>
      <c r="G33" s="334"/>
      <c r="H33" s="335"/>
      <c r="I33" s="335"/>
      <c r="J33" s="335"/>
      <c r="K33" s="335"/>
      <c r="L33" s="335"/>
      <c r="M33" s="335"/>
      <c r="N33" s="335"/>
      <c r="O33" s="335"/>
    </row>
    <row r="34" spans="2:15" ht="15.75" thickBot="1" x14ac:dyDescent="0.3">
      <c r="B34" s="345"/>
      <c r="C34" s="345"/>
      <c r="D34" s="345"/>
      <c r="E34" s="345"/>
      <c r="F34" s="346"/>
      <c r="G34" s="347"/>
      <c r="H34" s="348"/>
      <c r="I34" s="348"/>
      <c r="J34" s="348"/>
      <c r="K34" s="348"/>
      <c r="L34" s="348"/>
      <c r="M34" s="348"/>
      <c r="N34" s="348"/>
      <c r="O34" s="349"/>
    </row>
    <row r="35" spans="2:15" x14ac:dyDescent="0.25">
      <c r="B35" s="350"/>
      <c r="C35" s="351"/>
      <c r="D35" s="352"/>
      <c r="E35" s="352"/>
      <c r="F35" s="353"/>
      <c r="G35" s="354" t="s">
        <v>294</v>
      </c>
      <c r="H35" s="355"/>
      <c r="I35" s="355"/>
      <c r="J35" s="356"/>
      <c r="K35" s="357" t="s">
        <v>39</v>
      </c>
      <c r="L35" s="358"/>
      <c r="M35" s="358"/>
      <c r="N35" s="359"/>
      <c r="O35" s="360" t="s">
        <v>176</v>
      </c>
    </row>
    <row r="36" spans="2:15" ht="15.75" thickBot="1" x14ac:dyDescent="0.3">
      <c r="B36" s="361" t="s">
        <v>161</v>
      </c>
      <c r="C36" s="362" t="s">
        <v>30</v>
      </c>
      <c r="D36" s="363" t="s">
        <v>31</v>
      </c>
      <c r="E36" s="363" t="s">
        <v>2</v>
      </c>
      <c r="F36" s="364" t="s">
        <v>177</v>
      </c>
      <c r="G36" s="365" t="s">
        <v>295</v>
      </c>
      <c r="H36" s="366" t="s">
        <v>34</v>
      </c>
      <c r="I36" s="367" t="s">
        <v>178</v>
      </c>
      <c r="J36" s="368" t="s">
        <v>296</v>
      </c>
      <c r="K36" s="369" t="s">
        <v>295</v>
      </c>
      <c r="L36" s="367" t="s">
        <v>34</v>
      </c>
      <c r="M36" s="367" t="s">
        <v>178</v>
      </c>
      <c r="N36" s="370" t="s">
        <v>296</v>
      </c>
      <c r="O36" s="371" t="s">
        <v>181</v>
      </c>
    </row>
    <row r="37" spans="2:15" x14ac:dyDescent="0.25">
      <c r="B37" s="372" t="s">
        <v>4</v>
      </c>
      <c r="C37" s="373" t="s">
        <v>297</v>
      </c>
      <c r="D37" s="374" t="s">
        <v>298</v>
      </c>
      <c r="E37" s="375" t="s">
        <v>299</v>
      </c>
      <c r="F37" s="376">
        <v>2003</v>
      </c>
      <c r="G37" s="377">
        <v>3.41</v>
      </c>
      <c r="H37" s="378">
        <v>8.6</v>
      </c>
      <c r="I37" s="379">
        <v>22</v>
      </c>
      <c r="J37" s="380">
        <v>34</v>
      </c>
      <c r="K37" s="381">
        <f t="shared" ref="K37:K63" si="0">IF(G37=0,G37-G37,(IF(G37&gt;=11,0,((G37*10)-110)*(-1))))</f>
        <v>75.900000000000006</v>
      </c>
      <c r="L37" s="382">
        <f t="shared" ref="L37:L63" si="1">IF(H37&lt;=3,0,(IF(H37&lt;=6.5,(H37-3)*10,(35+((H37-6.5)*20)))))</f>
        <v>77</v>
      </c>
      <c r="M37" s="382">
        <f t="shared" ref="M37:M63" si="2">I37*3.5</f>
        <v>77</v>
      </c>
      <c r="N37" s="383">
        <f t="shared" ref="N37:N63" si="3">J37*2.25</f>
        <v>76.5</v>
      </c>
      <c r="O37" s="384">
        <f t="shared" ref="O37:O63" si="4">SUM(K37:N37)</f>
        <v>306.39999999999998</v>
      </c>
    </row>
    <row r="38" spans="2:15" x14ac:dyDescent="0.25">
      <c r="B38" s="385" t="s">
        <v>5</v>
      </c>
      <c r="C38" s="386" t="s">
        <v>300</v>
      </c>
      <c r="D38" s="387" t="s">
        <v>252</v>
      </c>
      <c r="E38" s="388" t="s">
        <v>278</v>
      </c>
      <c r="F38" s="376">
        <v>2004</v>
      </c>
      <c r="G38" s="377">
        <v>3.34</v>
      </c>
      <c r="H38" s="378">
        <v>8.4</v>
      </c>
      <c r="I38" s="379">
        <v>17</v>
      </c>
      <c r="J38" s="380">
        <v>31</v>
      </c>
      <c r="K38" s="381">
        <f t="shared" si="0"/>
        <v>76.599999999999994</v>
      </c>
      <c r="L38" s="382">
        <f t="shared" si="1"/>
        <v>73</v>
      </c>
      <c r="M38" s="382">
        <f t="shared" si="2"/>
        <v>59.5</v>
      </c>
      <c r="N38" s="383">
        <f t="shared" si="3"/>
        <v>69.75</v>
      </c>
      <c r="O38" s="384">
        <f t="shared" si="4"/>
        <v>278.85000000000002</v>
      </c>
    </row>
    <row r="39" spans="2:15" x14ac:dyDescent="0.25">
      <c r="B39" s="385" t="s">
        <v>6</v>
      </c>
      <c r="C39" s="373" t="s">
        <v>301</v>
      </c>
      <c r="D39" s="374" t="s">
        <v>302</v>
      </c>
      <c r="E39" s="388" t="s">
        <v>299</v>
      </c>
      <c r="F39" s="376">
        <v>2003</v>
      </c>
      <c r="G39" s="377">
        <v>3.17</v>
      </c>
      <c r="H39" s="378">
        <v>8.1</v>
      </c>
      <c r="I39" s="379">
        <v>23</v>
      </c>
      <c r="J39" s="380">
        <v>23</v>
      </c>
      <c r="K39" s="381">
        <f t="shared" si="0"/>
        <v>78.3</v>
      </c>
      <c r="L39" s="382">
        <f t="shared" si="1"/>
        <v>67</v>
      </c>
      <c r="M39" s="382">
        <f t="shared" si="2"/>
        <v>80.5</v>
      </c>
      <c r="N39" s="383">
        <f t="shared" si="3"/>
        <v>51.75</v>
      </c>
      <c r="O39" s="384">
        <f t="shared" si="4"/>
        <v>277.55</v>
      </c>
    </row>
    <row r="40" spans="2:15" x14ac:dyDescent="0.25">
      <c r="B40" s="385" t="s">
        <v>7</v>
      </c>
      <c r="C40" s="373" t="s">
        <v>303</v>
      </c>
      <c r="D40" s="374" t="s">
        <v>304</v>
      </c>
      <c r="E40" s="388" t="s">
        <v>299</v>
      </c>
      <c r="F40" s="389">
        <v>2003</v>
      </c>
      <c r="G40" s="377">
        <v>3.73</v>
      </c>
      <c r="H40" s="378">
        <v>8</v>
      </c>
      <c r="I40" s="379">
        <v>13</v>
      </c>
      <c r="J40" s="380">
        <v>32</v>
      </c>
      <c r="K40" s="381">
        <f t="shared" si="0"/>
        <v>72.7</v>
      </c>
      <c r="L40" s="382">
        <f t="shared" si="1"/>
        <v>65</v>
      </c>
      <c r="M40" s="382">
        <f t="shared" si="2"/>
        <v>45.5</v>
      </c>
      <c r="N40" s="383">
        <f t="shared" si="3"/>
        <v>72</v>
      </c>
      <c r="O40" s="384">
        <f t="shared" si="4"/>
        <v>255.2</v>
      </c>
    </row>
    <row r="41" spans="2:15" x14ac:dyDescent="0.25">
      <c r="B41" s="385" t="s">
        <v>8</v>
      </c>
      <c r="C41" s="373" t="s">
        <v>305</v>
      </c>
      <c r="D41" s="374" t="s">
        <v>261</v>
      </c>
      <c r="E41" s="390" t="s">
        <v>279</v>
      </c>
      <c r="F41" s="376">
        <v>2004</v>
      </c>
      <c r="G41" s="377">
        <v>3.77</v>
      </c>
      <c r="H41" s="378">
        <v>8.6</v>
      </c>
      <c r="I41" s="379">
        <v>14</v>
      </c>
      <c r="J41" s="380">
        <v>21</v>
      </c>
      <c r="K41" s="381">
        <f t="shared" si="0"/>
        <v>72.3</v>
      </c>
      <c r="L41" s="382">
        <f t="shared" si="1"/>
        <v>77</v>
      </c>
      <c r="M41" s="382">
        <f t="shared" si="2"/>
        <v>49</v>
      </c>
      <c r="N41" s="383">
        <f t="shared" si="3"/>
        <v>47.25</v>
      </c>
      <c r="O41" s="384">
        <f t="shared" si="4"/>
        <v>245.55</v>
      </c>
    </row>
    <row r="42" spans="2:15" x14ac:dyDescent="0.25">
      <c r="B42" s="385" t="s">
        <v>9</v>
      </c>
      <c r="C42" s="373" t="s">
        <v>306</v>
      </c>
      <c r="D42" s="374" t="s">
        <v>195</v>
      </c>
      <c r="E42" s="388" t="s">
        <v>278</v>
      </c>
      <c r="F42" s="376">
        <v>2004</v>
      </c>
      <c r="G42" s="377">
        <v>4.88</v>
      </c>
      <c r="H42" s="378">
        <v>6.7</v>
      </c>
      <c r="I42" s="379">
        <v>18</v>
      </c>
      <c r="J42" s="380">
        <v>33</v>
      </c>
      <c r="K42" s="381">
        <f t="shared" si="0"/>
        <v>61.2</v>
      </c>
      <c r="L42" s="382">
        <f t="shared" si="1"/>
        <v>39</v>
      </c>
      <c r="M42" s="382">
        <f t="shared" si="2"/>
        <v>63</v>
      </c>
      <c r="N42" s="383">
        <f t="shared" si="3"/>
        <v>74.25</v>
      </c>
      <c r="O42" s="384">
        <f t="shared" si="4"/>
        <v>237.45</v>
      </c>
    </row>
    <row r="43" spans="2:15" x14ac:dyDescent="0.25">
      <c r="B43" s="385" t="s">
        <v>12</v>
      </c>
      <c r="C43" s="373" t="s">
        <v>307</v>
      </c>
      <c r="D43" s="374" t="s">
        <v>308</v>
      </c>
      <c r="E43" s="388" t="s">
        <v>278</v>
      </c>
      <c r="F43" s="391">
        <v>2004</v>
      </c>
      <c r="G43" s="377">
        <v>4.1399999999999997</v>
      </c>
      <c r="H43" s="378">
        <v>7.5</v>
      </c>
      <c r="I43" s="379">
        <v>16</v>
      </c>
      <c r="J43" s="380">
        <v>25</v>
      </c>
      <c r="K43" s="381">
        <f t="shared" si="0"/>
        <v>68.599999999999994</v>
      </c>
      <c r="L43" s="382">
        <f t="shared" si="1"/>
        <v>55</v>
      </c>
      <c r="M43" s="382">
        <f t="shared" si="2"/>
        <v>56</v>
      </c>
      <c r="N43" s="383">
        <f t="shared" si="3"/>
        <v>56.25</v>
      </c>
      <c r="O43" s="384">
        <f t="shared" si="4"/>
        <v>235.85</v>
      </c>
    </row>
    <row r="44" spans="2:15" x14ac:dyDescent="0.25">
      <c r="B44" s="385" t="s">
        <v>13</v>
      </c>
      <c r="C44" s="392" t="s">
        <v>309</v>
      </c>
      <c r="D44" s="393" t="s">
        <v>197</v>
      </c>
      <c r="E44" s="390" t="s">
        <v>283</v>
      </c>
      <c r="F44" s="376">
        <v>2003</v>
      </c>
      <c r="G44" s="377">
        <v>4.08</v>
      </c>
      <c r="H44" s="378">
        <v>7.6</v>
      </c>
      <c r="I44" s="379">
        <v>15</v>
      </c>
      <c r="J44" s="380">
        <v>25</v>
      </c>
      <c r="K44" s="381">
        <f t="shared" si="0"/>
        <v>69.2</v>
      </c>
      <c r="L44" s="382">
        <f t="shared" si="1"/>
        <v>56.999999999999993</v>
      </c>
      <c r="M44" s="382">
        <f t="shared" si="2"/>
        <v>52.5</v>
      </c>
      <c r="N44" s="383">
        <f t="shared" si="3"/>
        <v>56.25</v>
      </c>
      <c r="O44" s="384">
        <f t="shared" si="4"/>
        <v>234.95</v>
      </c>
    </row>
    <row r="45" spans="2:15" x14ac:dyDescent="0.25">
      <c r="B45" s="385" t="s">
        <v>20</v>
      </c>
      <c r="C45" s="392" t="s">
        <v>310</v>
      </c>
      <c r="D45" s="393" t="s">
        <v>195</v>
      </c>
      <c r="E45" s="388" t="s">
        <v>282</v>
      </c>
      <c r="F45" s="376">
        <v>2003</v>
      </c>
      <c r="G45" s="377">
        <v>4.05</v>
      </c>
      <c r="H45" s="378">
        <v>6.9</v>
      </c>
      <c r="I45" s="379">
        <v>13</v>
      </c>
      <c r="J45" s="380">
        <v>31</v>
      </c>
      <c r="K45" s="381">
        <f t="shared" si="0"/>
        <v>69.5</v>
      </c>
      <c r="L45" s="382">
        <f t="shared" si="1"/>
        <v>43.000000000000007</v>
      </c>
      <c r="M45" s="382">
        <f t="shared" si="2"/>
        <v>45.5</v>
      </c>
      <c r="N45" s="383">
        <f t="shared" si="3"/>
        <v>69.75</v>
      </c>
      <c r="O45" s="384">
        <f t="shared" si="4"/>
        <v>227.75</v>
      </c>
    </row>
    <row r="46" spans="2:15" x14ac:dyDescent="0.25">
      <c r="B46" s="385" t="s">
        <v>58</v>
      </c>
      <c r="C46" s="373" t="s">
        <v>311</v>
      </c>
      <c r="D46" s="374" t="s">
        <v>220</v>
      </c>
      <c r="E46" s="388" t="s">
        <v>312</v>
      </c>
      <c r="F46" s="394">
        <v>2003</v>
      </c>
      <c r="G46" s="377">
        <v>4.37</v>
      </c>
      <c r="H46" s="378">
        <v>7.3</v>
      </c>
      <c r="I46" s="379">
        <v>19</v>
      </c>
      <c r="J46" s="380">
        <v>19</v>
      </c>
      <c r="K46" s="381">
        <f t="shared" si="0"/>
        <v>66.3</v>
      </c>
      <c r="L46" s="382">
        <f t="shared" si="1"/>
        <v>51</v>
      </c>
      <c r="M46" s="382">
        <f t="shared" si="2"/>
        <v>66.5</v>
      </c>
      <c r="N46" s="383">
        <f t="shared" si="3"/>
        <v>42.75</v>
      </c>
      <c r="O46" s="384">
        <f t="shared" si="4"/>
        <v>226.55</v>
      </c>
    </row>
    <row r="47" spans="2:15" x14ac:dyDescent="0.25">
      <c r="B47" s="385" t="s">
        <v>61</v>
      </c>
      <c r="C47" s="373" t="s">
        <v>313</v>
      </c>
      <c r="D47" s="374" t="s">
        <v>197</v>
      </c>
      <c r="E47" s="388" t="s">
        <v>312</v>
      </c>
      <c r="F47" s="376">
        <v>2003</v>
      </c>
      <c r="G47" s="377">
        <v>3.83</v>
      </c>
      <c r="H47" s="378">
        <v>7.2</v>
      </c>
      <c r="I47" s="379">
        <v>17</v>
      </c>
      <c r="J47" s="380">
        <v>19</v>
      </c>
      <c r="K47" s="381">
        <f t="shared" si="0"/>
        <v>71.7</v>
      </c>
      <c r="L47" s="382">
        <f t="shared" si="1"/>
        <v>49</v>
      </c>
      <c r="M47" s="382">
        <f t="shared" si="2"/>
        <v>59.5</v>
      </c>
      <c r="N47" s="383">
        <f t="shared" si="3"/>
        <v>42.75</v>
      </c>
      <c r="O47" s="384">
        <f t="shared" si="4"/>
        <v>222.95</v>
      </c>
    </row>
    <row r="48" spans="2:15" x14ac:dyDescent="0.25">
      <c r="B48" s="400" t="s">
        <v>63</v>
      </c>
      <c r="C48" s="401" t="s">
        <v>314</v>
      </c>
      <c r="D48" s="402" t="s">
        <v>188</v>
      </c>
      <c r="E48" s="403" t="s">
        <v>315</v>
      </c>
      <c r="F48" s="404">
        <v>2004</v>
      </c>
      <c r="G48" s="405">
        <v>5.23</v>
      </c>
      <c r="H48" s="406">
        <v>7.7</v>
      </c>
      <c r="I48" s="407">
        <v>14</v>
      </c>
      <c r="J48" s="408">
        <v>24</v>
      </c>
      <c r="K48" s="409">
        <f t="shared" si="0"/>
        <v>57.699999999999996</v>
      </c>
      <c r="L48" s="410">
        <f t="shared" si="1"/>
        <v>59</v>
      </c>
      <c r="M48" s="410">
        <f t="shared" si="2"/>
        <v>49</v>
      </c>
      <c r="N48" s="411">
        <f t="shared" si="3"/>
        <v>54</v>
      </c>
      <c r="O48" s="412">
        <f t="shared" si="4"/>
        <v>219.7</v>
      </c>
    </row>
    <row r="49" spans="2:15" x14ac:dyDescent="0.25">
      <c r="B49" s="385" t="s">
        <v>66</v>
      </c>
      <c r="C49" s="373" t="s">
        <v>316</v>
      </c>
      <c r="D49" s="374" t="s">
        <v>193</v>
      </c>
      <c r="E49" s="375" t="s">
        <v>299</v>
      </c>
      <c r="F49" s="376">
        <v>2003</v>
      </c>
      <c r="G49" s="377">
        <v>4.74</v>
      </c>
      <c r="H49" s="378">
        <v>7.6</v>
      </c>
      <c r="I49" s="379">
        <v>12</v>
      </c>
      <c r="J49" s="380">
        <v>24</v>
      </c>
      <c r="K49" s="381">
        <f t="shared" si="0"/>
        <v>62.599999999999994</v>
      </c>
      <c r="L49" s="382">
        <f t="shared" si="1"/>
        <v>56.999999999999993</v>
      </c>
      <c r="M49" s="382">
        <f t="shared" si="2"/>
        <v>42</v>
      </c>
      <c r="N49" s="383">
        <f t="shared" si="3"/>
        <v>54</v>
      </c>
      <c r="O49" s="384">
        <f t="shared" si="4"/>
        <v>215.6</v>
      </c>
    </row>
    <row r="50" spans="2:15" x14ac:dyDescent="0.25">
      <c r="B50" s="385" t="s">
        <v>68</v>
      </c>
      <c r="C50" s="373" t="s">
        <v>317</v>
      </c>
      <c r="D50" s="374" t="s">
        <v>195</v>
      </c>
      <c r="E50" s="388" t="s">
        <v>278</v>
      </c>
      <c r="F50" s="376">
        <v>2003</v>
      </c>
      <c r="G50" s="377">
        <v>4.01</v>
      </c>
      <c r="H50" s="378">
        <v>7</v>
      </c>
      <c r="I50" s="379">
        <v>16</v>
      </c>
      <c r="J50" s="380">
        <v>18</v>
      </c>
      <c r="K50" s="381">
        <f t="shared" si="0"/>
        <v>69.900000000000006</v>
      </c>
      <c r="L50" s="382">
        <f t="shared" si="1"/>
        <v>45</v>
      </c>
      <c r="M50" s="382">
        <f t="shared" si="2"/>
        <v>56</v>
      </c>
      <c r="N50" s="383">
        <f t="shared" si="3"/>
        <v>40.5</v>
      </c>
      <c r="O50" s="384">
        <f t="shared" si="4"/>
        <v>211.4</v>
      </c>
    </row>
    <row r="51" spans="2:15" x14ac:dyDescent="0.25">
      <c r="B51" s="385" t="s">
        <v>72</v>
      </c>
      <c r="C51" s="373" t="s">
        <v>318</v>
      </c>
      <c r="D51" s="374" t="s">
        <v>228</v>
      </c>
      <c r="E51" s="390" t="s">
        <v>279</v>
      </c>
      <c r="F51" s="394">
        <v>2005</v>
      </c>
      <c r="G51" s="377">
        <v>5.18</v>
      </c>
      <c r="H51" s="378">
        <v>7.4</v>
      </c>
      <c r="I51" s="379">
        <v>14</v>
      </c>
      <c r="J51" s="380">
        <v>21</v>
      </c>
      <c r="K51" s="381">
        <f t="shared" si="0"/>
        <v>58.2</v>
      </c>
      <c r="L51" s="382">
        <f t="shared" si="1"/>
        <v>53.000000000000007</v>
      </c>
      <c r="M51" s="382">
        <f t="shared" si="2"/>
        <v>49</v>
      </c>
      <c r="N51" s="383">
        <f t="shared" si="3"/>
        <v>47.25</v>
      </c>
      <c r="O51" s="384">
        <f t="shared" si="4"/>
        <v>207.45000000000002</v>
      </c>
    </row>
    <row r="52" spans="2:15" x14ac:dyDescent="0.25">
      <c r="B52" s="385" t="s">
        <v>75</v>
      </c>
      <c r="C52" s="373" t="s">
        <v>319</v>
      </c>
      <c r="D52" s="374" t="s">
        <v>320</v>
      </c>
      <c r="E52" s="390" t="s">
        <v>283</v>
      </c>
      <c r="F52" s="395">
        <v>2003</v>
      </c>
      <c r="G52" s="377">
        <v>5.49</v>
      </c>
      <c r="H52" s="378">
        <v>6.8</v>
      </c>
      <c r="I52" s="379">
        <v>18</v>
      </c>
      <c r="J52" s="380">
        <v>21</v>
      </c>
      <c r="K52" s="381">
        <f t="shared" si="0"/>
        <v>55.099999999999994</v>
      </c>
      <c r="L52" s="382">
        <f t="shared" si="1"/>
        <v>41</v>
      </c>
      <c r="M52" s="382">
        <f t="shared" si="2"/>
        <v>63</v>
      </c>
      <c r="N52" s="383">
        <f t="shared" si="3"/>
        <v>47.25</v>
      </c>
      <c r="O52" s="384">
        <f t="shared" si="4"/>
        <v>206.35</v>
      </c>
    </row>
    <row r="53" spans="2:15" x14ac:dyDescent="0.25">
      <c r="B53" s="400" t="s">
        <v>78</v>
      </c>
      <c r="C53" s="401" t="s">
        <v>321</v>
      </c>
      <c r="D53" s="402" t="s">
        <v>197</v>
      </c>
      <c r="E53" s="403" t="s">
        <v>315</v>
      </c>
      <c r="F53" s="413">
        <v>2004</v>
      </c>
      <c r="G53" s="405">
        <v>4.9400000000000004</v>
      </c>
      <c r="H53" s="414">
        <v>7.1</v>
      </c>
      <c r="I53" s="407">
        <v>12</v>
      </c>
      <c r="J53" s="408">
        <v>25</v>
      </c>
      <c r="K53" s="409">
        <f t="shared" si="0"/>
        <v>60.599999999999994</v>
      </c>
      <c r="L53" s="410">
        <f t="shared" si="1"/>
        <v>46.999999999999993</v>
      </c>
      <c r="M53" s="410">
        <f t="shared" si="2"/>
        <v>42</v>
      </c>
      <c r="N53" s="411">
        <f t="shared" si="3"/>
        <v>56.25</v>
      </c>
      <c r="O53" s="412">
        <f t="shared" si="4"/>
        <v>205.85</v>
      </c>
    </row>
    <row r="54" spans="2:15" x14ac:dyDescent="0.25">
      <c r="B54" s="385" t="s">
        <v>81</v>
      </c>
      <c r="C54" s="373" t="s">
        <v>322</v>
      </c>
      <c r="D54" s="374" t="s">
        <v>323</v>
      </c>
      <c r="E54" s="390" t="s">
        <v>279</v>
      </c>
      <c r="F54" s="376">
        <v>2004</v>
      </c>
      <c r="G54" s="377">
        <v>5.44</v>
      </c>
      <c r="H54" s="396">
        <v>6.2</v>
      </c>
      <c r="I54" s="379">
        <v>16</v>
      </c>
      <c r="J54" s="380">
        <v>26</v>
      </c>
      <c r="K54" s="381">
        <f t="shared" si="0"/>
        <v>55.599999999999994</v>
      </c>
      <c r="L54" s="382">
        <f t="shared" si="1"/>
        <v>32</v>
      </c>
      <c r="M54" s="382">
        <f t="shared" si="2"/>
        <v>56</v>
      </c>
      <c r="N54" s="383">
        <f t="shared" si="3"/>
        <v>58.5</v>
      </c>
      <c r="O54" s="384">
        <f t="shared" si="4"/>
        <v>202.1</v>
      </c>
    </row>
    <row r="55" spans="2:15" x14ac:dyDescent="0.25">
      <c r="B55" s="385" t="s">
        <v>84</v>
      </c>
      <c r="C55" s="373" t="s">
        <v>324</v>
      </c>
      <c r="D55" s="374" t="s">
        <v>186</v>
      </c>
      <c r="E55" s="388" t="s">
        <v>312</v>
      </c>
      <c r="F55" s="376">
        <v>2003</v>
      </c>
      <c r="G55" s="377">
        <v>4.26</v>
      </c>
      <c r="H55" s="396">
        <v>7.5</v>
      </c>
      <c r="I55" s="379">
        <v>10</v>
      </c>
      <c r="J55" s="380">
        <v>14</v>
      </c>
      <c r="K55" s="381">
        <f t="shared" si="0"/>
        <v>67.400000000000006</v>
      </c>
      <c r="L55" s="382">
        <f t="shared" si="1"/>
        <v>55</v>
      </c>
      <c r="M55" s="382">
        <f t="shared" si="2"/>
        <v>35</v>
      </c>
      <c r="N55" s="383">
        <f t="shared" si="3"/>
        <v>31.5</v>
      </c>
      <c r="O55" s="384">
        <f t="shared" si="4"/>
        <v>188.9</v>
      </c>
    </row>
    <row r="56" spans="2:15" x14ac:dyDescent="0.25">
      <c r="B56" s="400" t="s">
        <v>106</v>
      </c>
      <c r="C56" s="401" t="s">
        <v>325</v>
      </c>
      <c r="D56" s="402" t="s">
        <v>326</v>
      </c>
      <c r="E56" s="403" t="s">
        <v>315</v>
      </c>
      <c r="F56" s="415">
        <v>2005</v>
      </c>
      <c r="G56" s="405">
        <v>6.84</v>
      </c>
      <c r="H56" s="406">
        <v>7</v>
      </c>
      <c r="I56" s="407">
        <v>12</v>
      </c>
      <c r="J56" s="408">
        <v>22</v>
      </c>
      <c r="K56" s="409">
        <f t="shared" si="0"/>
        <v>41.599999999999994</v>
      </c>
      <c r="L56" s="410">
        <f t="shared" si="1"/>
        <v>45</v>
      </c>
      <c r="M56" s="410">
        <f t="shared" si="2"/>
        <v>42</v>
      </c>
      <c r="N56" s="411">
        <f t="shared" si="3"/>
        <v>49.5</v>
      </c>
      <c r="O56" s="412">
        <f t="shared" si="4"/>
        <v>178.1</v>
      </c>
    </row>
    <row r="57" spans="2:15" x14ac:dyDescent="0.25">
      <c r="B57" s="400" t="s">
        <v>90</v>
      </c>
      <c r="C57" s="401" t="s">
        <v>327</v>
      </c>
      <c r="D57" s="402" t="s">
        <v>209</v>
      </c>
      <c r="E57" s="403" t="s">
        <v>315</v>
      </c>
      <c r="F57" s="416">
        <v>2005</v>
      </c>
      <c r="G57" s="405">
        <v>6.61</v>
      </c>
      <c r="H57" s="406">
        <v>7.6</v>
      </c>
      <c r="I57" s="407">
        <v>6</v>
      </c>
      <c r="J57" s="408">
        <v>23</v>
      </c>
      <c r="K57" s="409">
        <f t="shared" si="0"/>
        <v>43.899999999999991</v>
      </c>
      <c r="L57" s="410">
        <f t="shared" si="1"/>
        <v>56.999999999999993</v>
      </c>
      <c r="M57" s="410">
        <f t="shared" si="2"/>
        <v>21</v>
      </c>
      <c r="N57" s="411">
        <f t="shared" si="3"/>
        <v>51.75</v>
      </c>
      <c r="O57" s="412">
        <f t="shared" si="4"/>
        <v>173.64999999999998</v>
      </c>
    </row>
    <row r="58" spans="2:15" x14ac:dyDescent="0.25">
      <c r="B58" s="385" t="s">
        <v>94</v>
      </c>
      <c r="C58" s="373" t="s">
        <v>328</v>
      </c>
      <c r="D58" s="374" t="s">
        <v>220</v>
      </c>
      <c r="E58" s="388" t="s">
        <v>282</v>
      </c>
      <c r="F58" s="376">
        <v>2005</v>
      </c>
      <c r="G58" s="377">
        <v>7.12</v>
      </c>
      <c r="H58" s="378">
        <v>6.9</v>
      </c>
      <c r="I58" s="379">
        <v>10</v>
      </c>
      <c r="J58" s="380">
        <v>22</v>
      </c>
      <c r="K58" s="381">
        <f t="shared" si="0"/>
        <v>38.799999999999997</v>
      </c>
      <c r="L58" s="382">
        <f t="shared" si="1"/>
        <v>43.000000000000007</v>
      </c>
      <c r="M58" s="382">
        <f t="shared" si="2"/>
        <v>35</v>
      </c>
      <c r="N58" s="383">
        <f t="shared" si="3"/>
        <v>49.5</v>
      </c>
      <c r="O58" s="384">
        <f t="shared" si="4"/>
        <v>166.3</v>
      </c>
    </row>
    <row r="59" spans="2:15" x14ac:dyDescent="0.25">
      <c r="B59" s="385" t="s">
        <v>97</v>
      </c>
      <c r="C59" s="373" t="s">
        <v>329</v>
      </c>
      <c r="D59" s="374" t="s">
        <v>207</v>
      </c>
      <c r="E59" s="390" t="s">
        <v>279</v>
      </c>
      <c r="F59" s="376">
        <v>2004</v>
      </c>
      <c r="G59" s="377">
        <v>7.93</v>
      </c>
      <c r="H59" s="378">
        <v>5.7</v>
      </c>
      <c r="I59" s="379">
        <v>12</v>
      </c>
      <c r="J59" s="380">
        <v>23</v>
      </c>
      <c r="K59" s="381">
        <f t="shared" si="0"/>
        <v>30.700000000000003</v>
      </c>
      <c r="L59" s="382">
        <f t="shared" si="1"/>
        <v>27</v>
      </c>
      <c r="M59" s="382">
        <f t="shared" si="2"/>
        <v>42</v>
      </c>
      <c r="N59" s="383">
        <f t="shared" si="3"/>
        <v>51.75</v>
      </c>
      <c r="O59" s="384">
        <f t="shared" si="4"/>
        <v>151.44999999999999</v>
      </c>
    </row>
    <row r="60" spans="2:15" x14ac:dyDescent="0.25">
      <c r="B60" s="385" t="s">
        <v>125</v>
      </c>
      <c r="C60" s="373" t="s">
        <v>330</v>
      </c>
      <c r="D60" s="374" t="s">
        <v>147</v>
      </c>
      <c r="E60" s="390" t="s">
        <v>283</v>
      </c>
      <c r="F60" s="376">
        <v>2005</v>
      </c>
      <c r="G60" s="377">
        <v>9.1300000000000008</v>
      </c>
      <c r="H60" s="378">
        <v>6.5</v>
      </c>
      <c r="I60" s="379">
        <v>11</v>
      </c>
      <c r="J60" s="380">
        <v>23</v>
      </c>
      <c r="K60" s="381">
        <f t="shared" si="0"/>
        <v>18.699999999999989</v>
      </c>
      <c r="L60" s="382">
        <f t="shared" si="1"/>
        <v>35</v>
      </c>
      <c r="M60" s="382">
        <f t="shared" si="2"/>
        <v>38.5</v>
      </c>
      <c r="N60" s="383">
        <f t="shared" si="3"/>
        <v>51.75</v>
      </c>
      <c r="O60" s="384">
        <f t="shared" si="4"/>
        <v>143.94999999999999</v>
      </c>
    </row>
    <row r="61" spans="2:15" x14ac:dyDescent="0.25">
      <c r="B61" s="385" t="s">
        <v>103</v>
      </c>
      <c r="C61" s="397" t="s">
        <v>331</v>
      </c>
      <c r="D61" s="398" t="s">
        <v>141</v>
      </c>
      <c r="E61" s="388" t="s">
        <v>332</v>
      </c>
      <c r="F61" s="376">
        <v>2006</v>
      </c>
      <c r="G61" s="377">
        <v>9.51</v>
      </c>
      <c r="H61" s="378">
        <v>5.7</v>
      </c>
      <c r="I61" s="379">
        <v>13</v>
      </c>
      <c r="J61" s="380">
        <v>23</v>
      </c>
      <c r="K61" s="381">
        <f t="shared" si="0"/>
        <v>14.900000000000006</v>
      </c>
      <c r="L61" s="382">
        <f t="shared" si="1"/>
        <v>27</v>
      </c>
      <c r="M61" s="382">
        <f t="shared" si="2"/>
        <v>45.5</v>
      </c>
      <c r="N61" s="383">
        <f t="shared" si="3"/>
        <v>51.75</v>
      </c>
      <c r="O61" s="384">
        <f t="shared" si="4"/>
        <v>139.15</v>
      </c>
    </row>
    <row r="62" spans="2:15" x14ac:dyDescent="0.25">
      <c r="B62" s="385" t="s">
        <v>131</v>
      </c>
      <c r="C62" s="373" t="s">
        <v>333</v>
      </c>
      <c r="D62" s="374" t="s">
        <v>334</v>
      </c>
      <c r="E62" s="388" t="s">
        <v>282</v>
      </c>
      <c r="F62" s="394">
        <v>2005</v>
      </c>
      <c r="G62" s="377">
        <v>8.48</v>
      </c>
      <c r="H62" s="378">
        <v>6.2</v>
      </c>
      <c r="I62" s="379">
        <v>10</v>
      </c>
      <c r="J62" s="380">
        <v>19</v>
      </c>
      <c r="K62" s="381">
        <f t="shared" si="0"/>
        <v>25.199999999999989</v>
      </c>
      <c r="L62" s="382">
        <f t="shared" si="1"/>
        <v>32</v>
      </c>
      <c r="M62" s="382">
        <f t="shared" si="2"/>
        <v>35</v>
      </c>
      <c r="N62" s="383">
        <f t="shared" si="3"/>
        <v>42.75</v>
      </c>
      <c r="O62" s="384">
        <f t="shared" si="4"/>
        <v>134.94999999999999</v>
      </c>
    </row>
    <row r="63" spans="2:15" x14ac:dyDescent="0.25">
      <c r="B63" s="385" t="s">
        <v>109</v>
      </c>
      <c r="C63" s="373" t="s">
        <v>335</v>
      </c>
      <c r="D63" s="374" t="s">
        <v>99</v>
      </c>
      <c r="E63" s="390" t="s">
        <v>283</v>
      </c>
      <c r="F63" s="376">
        <v>2005</v>
      </c>
      <c r="G63" s="377">
        <v>10.78</v>
      </c>
      <c r="H63" s="378">
        <v>6.3</v>
      </c>
      <c r="I63" s="379">
        <v>9</v>
      </c>
      <c r="J63" s="380">
        <v>26</v>
      </c>
      <c r="K63" s="381">
        <f t="shared" si="0"/>
        <v>2.2000000000000028</v>
      </c>
      <c r="L63" s="382">
        <f t="shared" si="1"/>
        <v>33</v>
      </c>
      <c r="M63" s="382">
        <f t="shared" si="2"/>
        <v>31.5</v>
      </c>
      <c r="N63" s="383">
        <f t="shared" si="3"/>
        <v>58.5</v>
      </c>
      <c r="O63" s="384">
        <f t="shared" si="4"/>
        <v>125.2</v>
      </c>
    </row>
    <row r="65" spans="2:15" ht="15.75" x14ac:dyDescent="0.25">
      <c r="B65" s="334" t="s">
        <v>380</v>
      </c>
      <c r="C65" s="334"/>
      <c r="D65" s="334"/>
      <c r="E65" s="334"/>
      <c r="F65" s="334"/>
      <c r="G65" s="334"/>
    </row>
    <row r="66" spans="2:15" ht="15.75" thickBot="1" x14ac:dyDescent="0.3"/>
    <row r="67" spans="2:15" x14ac:dyDescent="0.25">
      <c r="B67" s="350"/>
      <c r="C67" s="351"/>
      <c r="D67" s="352"/>
      <c r="E67" s="352"/>
      <c r="F67" s="353"/>
      <c r="G67" s="354" t="s">
        <v>294</v>
      </c>
      <c r="H67" s="355"/>
      <c r="I67" s="355"/>
      <c r="J67" s="356"/>
      <c r="K67" s="357" t="s">
        <v>39</v>
      </c>
      <c r="L67" s="358"/>
      <c r="M67" s="358"/>
      <c r="N67" s="359"/>
      <c r="O67" s="360" t="s">
        <v>176</v>
      </c>
    </row>
    <row r="68" spans="2:15" ht="15.75" thickBot="1" x14ac:dyDescent="0.3">
      <c r="B68" s="361" t="s">
        <v>161</v>
      </c>
      <c r="C68" s="362" t="s">
        <v>30</v>
      </c>
      <c r="D68" s="363" t="s">
        <v>31</v>
      </c>
      <c r="E68" s="363" t="s">
        <v>2</v>
      </c>
      <c r="F68" s="364" t="s">
        <v>177</v>
      </c>
      <c r="G68" s="365" t="s">
        <v>295</v>
      </c>
      <c r="H68" s="366" t="s">
        <v>34</v>
      </c>
      <c r="I68" s="367" t="s">
        <v>178</v>
      </c>
      <c r="J68" s="368" t="s">
        <v>296</v>
      </c>
      <c r="K68" s="369" t="s">
        <v>295</v>
      </c>
      <c r="L68" s="367" t="s">
        <v>34</v>
      </c>
      <c r="M68" s="367" t="s">
        <v>178</v>
      </c>
      <c r="N68" s="370" t="s">
        <v>296</v>
      </c>
      <c r="O68" s="371" t="s">
        <v>181</v>
      </c>
    </row>
    <row r="69" spans="2:15" x14ac:dyDescent="0.25">
      <c r="B69" s="372" t="s">
        <v>4</v>
      </c>
      <c r="C69" s="417" t="s">
        <v>297</v>
      </c>
      <c r="D69" s="418" t="s">
        <v>298</v>
      </c>
      <c r="E69" s="375" t="s">
        <v>299</v>
      </c>
      <c r="F69" s="419">
        <v>2003</v>
      </c>
      <c r="G69" s="377">
        <v>3.41</v>
      </c>
      <c r="H69" s="420">
        <v>8.6</v>
      </c>
      <c r="I69" s="379">
        <v>22</v>
      </c>
      <c r="J69" s="380">
        <v>34</v>
      </c>
      <c r="K69" s="381">
        <f t="shared" ref="K69:K124" si="5">IF(G69=0,G69-G69,(IF(G69&gt;=11,0,((G69*10)-110)*(-1))))</f>
        <v>75.900000000000006</v>
      </c>
      <c r="L69" s="382">
        <f t="shared" ref="L69:L124" si="6">IF(H69&lt;=3,0,(IF(H69&lt;=6.5,(H69-3)*10,(35+((H69-6.5)*20)))))</f>
        <v>77</v>
      </c>
      <c r="M69" s="382">
        <f t="shared" ref="M69:M124" si="7">I69*3.5</f>
        <v>77</v>
      </c>
      <c r="N69" s="383">
        <f t="shared" ref="N69:N124" si="8">J69*2.25</f>
        <v>76.5</v>
      </c>
      <c r="O69" s="384">
        <f t="shared" ref="O69:O124" si="9">SUM(K69:N69)</f>
        <v>306.39999999999998</v>
      </c>
    </row>
    <row r="70" spans="2:15" x14ac:dyDescent="0.25">
      <c r="B70" s="385" t="s">
        <v>5</v>
      </c>
      <c r="C70" s="386" t="s">
        <v>300</v>
      </c>
      <c r="D70" s="387" t="s">
        <v>252</v>
      </c>
      <c r="E70" s="375" t="s">
        <v>278</v>
      </c>
      <c r="F70" s="376">
        <v>2004</v>
      </c>
      <c r="G70" s="377">
        <v>3.34</v>
      </c>
      <c r="H70" s="378">
        <v>8.4</v>
      </c>
      <c r="I70" s="379">
        <v>17</v>
      </c>
      <c r="J70" s="380">
        <v>31</v>
      </c>
      <c r="K70" s="381">
        <f t="shared" si="5"/>
        <v>76.599999999999994</v>
      </c>
      <c r="L70" s="382">
        <f t="shared" si="6"/>
        <v>73</v>
      </c>
      <c r="M70" s="382">
        <f t="shared" si="7"/>
        <v>59.5</v>
      </c>
      <c r="N70" s="383">
        <f t="shared" si="8"/>
        <v>69.75</v>
      </c>
      <c r="O70" s="384">
        <f t="shared" si="9"/>
        <v>278.85000000000002</v>
      </c>
    </row>
    <row r="71" spans="2:15" x14ac:dyDescent="0.25">
      <c r="B71" s="385" t="s">
        <v>6</v>
      </c>
      <c r="C71" s="373" t="s">
        <v>301</v>
      </c>
      <c r="D71" s="374" t="s">
        <v>302</v>
      </c>
      <c r="E71" s="375" t="s">
        <v>299</v>
      </c>
      <c r="F71" s="376">
        <v>2003</v>
      </c>
      <c r="G71" s="377">
        <v>3.17</v>
      </c>
      <c r="H71" s="378">
        <v>8.1</v>
      </c>
      <c r="I71" s="379">
        <v>23</v>
      </c>
      <c r="J71" s="380">
        <v>23</v>
      </c>
      <c r="K71" s="381">
        <f t="shared" si="5"/>
        <v>78.3</v>
      </c>
      <c r="L71" s="382">
        <f t="shared" si="6"/>
        <v>67</v>
      </c>
      <c r="M71" s="382">
        <f t="shared" si="7"/>
        <v>80.5</v>
      </c>
      <c r="N71" s="383">
        <f t="shared" si="8"/>
        <v>51.75</v>
      </c>
      <c r="O71" s="384">
        <f t="shared" si="9"/>
        <v>277.55</v>
      </c>
    </row>
    <row r="72" spans="2:15" x14ac:dyDescent="0.25">
      <c r="B72" s="385" t="s">
        <v>7</v>
      </c>
      <c r="C72" s="373" t="s">
        <v>337</v>
      </c>
      <c r="D72" s="374" t="s">
        <v>240</v>
      </c>
      <c r="E72" s="421" t="s">
        <v>338</v>
      </c>
      <c r="F72" s="395">
        <v>2004</v>
      </c>
      <c r="G72" s="377">
        <v>3.6</v>
      </c>
      <c r="H72" s="378">
        <v>7.7</v>
      </c>
      <c r="I72" s="379">
        <v>17</v>
      </c>
      <c r="J72" s="380">
        <v>30</v>
      </c>
      <c r="K72" s="381">
        <f t="shared" si="5"/>
        <v>74</v>
      </c>
      <c r="L72" s="382">
        <f t="shared" si="6"/>
        <v>59</v>
      </c>
      <c r="M72" s="382">
        <f t="shared" si="7"/>
        <v>59.5</v>
      </c>
      <c r="N72" s="383">
        <f t="shared" si="8"/>
        <v>67.5</v>
      </c>
      <c r="O72" s="384">
        <f t="shared" si="9"/>
        <v>260</v>
      </c>
    </row>
    <row r="73" spans="2:15" x14ac:dyDescent="0.25">
      <c r="B73" s="385" t="s">
        <v>8</v>
      </c>
      <c r="C73" s="373" t="s">
        <v>303</v>
      </c>
      <c r="D73" s="374" t="s">
        <v>304</v>
      </c>
      <c r="E73" s="375" t="s">
        <v>299</v>
      </c>
      <c r="F73" s="389">
        <v>2003</v>
      </c>
      <c r="G73" s="377">
        <v>3.73</v>
      </c>
      <c r="H73" s="378">
        <v>8</v>
      </c>
      <c r="I73" s="379">
        <v>13</v>
      </c>
      <c r="J73" s="380">
        <v>32</v>
      </c>
      <c r="K73" s="381">
        <f t="shared" si="5"/>
        <v>72.7</v>
      </c>
      <c r="L73" s="382">
        <f t="shared" si="6"/>
        <v>65</v>
      </c>
      <c r="M73" s="382">
        <f t="shared" si="7"/>
        <v>45.5</v>
      </c>
      <c r="N73" s="383">
        <f t="shared" si="8"/>
        <v>72</v>
      </c>
      <c r="O73" s="384">
        <f t="shared" si="9"/>
        <v>255.2</v>
      </c>
    </row>
    <row r="74" spans="2:15" x14ac:dyDescent="0.25">
      <c r="B74" s="385" t="s">
        <v>9</v>
      </c>
      <c r="C74" s="373" t="s">
        <v>339</v>
      </c>
      <c r="D74" s="374" t="s">
        <v>326</v>
      </c>
      <c r="E74" s="390" t="s">
        <v>338</v>
      </c>
      <c r="F74" s="376">
        <v>2003</v>
      </c>
      <c r="G74" s="377">
        <v>3.35</v>
      </c>
      <c r="H74" s="378">
        <v>8.3000000000000007</v>
      </c>
      <c r="I74" s="379">
        <v>12</v>
      </c>
      <c r="J74" s="380">
        <v>29</v>
      </c>
      <c r="K74" s="381">
        <f t="shared" si="5"/>
        <v>76.5</v>
      </c>
      <c r="L74" s="382">
        <f t="shared" si="6"/>
        <v>71.000000000000014</v>
      </c>
      <c r="M74" s="382">
        <f t="shared" si="7"/>
        <v>42</v>
      </c>
      <c r="N74" s="383">
        <f t="shared" si="8"/>
        <v>65.25</v>
      </c>
      <c r="O74" s="384">
        <f t="shared" si="9"/>
        <v>254.75</v>
      </c>
    </row>
    <row r="75" spans="2:15" x14ac:dyDescent="0.25">
      <c r="B75" s="385" t="s">
        <v>12</v>
      </c>
      <c r="C75" s="373" t="s">
        <v>305</v>
      </c>
      <c r="D75" s="374" t="s">
        <v>261</v>
      </c>
      <c r="E75" s="421" t="s">
        <v>279</v>
      </c>
      <c r="F75" s="376">
        <v>2004</v>
      </c>
      <c r="G75" s="377">
        <v>3.77</v>
      </c>
      <c r="H75" s="378">
        <v>8.6</v>
      </c>
      <c r="I75" s="379">
        <v>14</v>
      </c>
      <c r="J75" s="380">
        <v>21</v>
      </c>
      <c r="K75" s="381">
        <f t="shared" si="5"/>
        <v>72.3</v>
      </c>
      <c r="L75" s="382">
        <f t="shared" si="6"/>
        <v>77</v>
      </c>
      <c r="M75" s="382">
        <f t="shared" si="7"/>
        <v>49</v>
      </c>
      <c r="N75" s="383">
        <f t="shared" si="8"/>
        <v>47.25</v>
      </c>
      <c r="O75" s="384">
        <f t="shared" si="9"/>
        <v>245.55</v>
      </c>
    </row>
    <row r="76" spans="2:15" x14ac:dyDescent="0.25">
      <c r="B76" s="385" t="s">
        <v>13</v>
      </c>
      <c r="C76" s="397" t="s">
        <v>340</v>
      </c>
      <c r="D76" s="398" t="s">
        <v>211</v>
      </c>
      <c r="E76" s="390" t="s">
        <v>287</v>
      </c>
      <c r="F76" s="394">
        <v>2003</v>
      </c>
      <c r="G76" s="377">
        <v>4.8600000000000003</v>
      </c>
      <c r="H76" s="378">
        <v>7.9</v>
      </c>
      <c r="I76" s="379">
        <v>17</v>
      </c>
      <c r="J76" s="380">
        <v>24</v>
      </c>
      <c r="K76" s="381">
        <f t="shared" si="5"/>
        <v>61.4</v>
      </c>
      <c r="L76" s="382">
        <f t="shared" si="6"/>
        <v>63.000000000000007</v>
      </c>
      <c r="M76" s="382">
        <f t="shared" si="7"/>
        <v>59.5</v>
      </c>
      <c r="N76" s="383">
        <f t="shared" si="8"/>
        <v>54</v>
      </c>
      <c r="O76" s="384">
        <f t="shared" si="9"/>
        <v>237.9</v>
      </c>
    </row>
    <row r="77" spans="2:15" x14ac:dyDescent="0.25">
      <c r="B77" s="385" t="s">
        <v>20</v>
      </c>
      <c r="C77" s="373" t="s">
        <v>306</v>
      </c>
      <c r="D77" s="374" t="s">
        <v>195</v>
      </c>
      <c r="E77" s="388" t="s">
        <v>278</v>
      </c>
      <c r="F77" s="376">
        <v>2004</v>
      </c>
      <c r="G77" s="377">
        <v>4.88</v>
      </c>
      <c r="H77" s="378">
        <v>6.7</v>
      </c>
      <c r="I77" s="379">
        <v>18</v>
      </c>
      <c r="J77" s="380">
        <v>33</v>
      </c>
      <c r="K77" s="381">
        <f t="shared" si="5"/>
        <v>61.2</v>
      </c>
      <c r="L77" s="382">
        <f t="shared" si="6"/>
        <v>39</v>
      </c>
      <c r="M77" s="382">
        <f t="shared" si="7"/>
        <v>63</v>
      </c>
      <c r="N77" s="383">
        <f t="shared" si="8"/>
        <v>74.25</v>
      </c>
      <c r="O77" s="384">
        <f t="shared" si="9"/>
        <v>237.45</v>
      </c>
    </row>
    <row r="78" spans="2:15" x14ac:dyDescent="0.25">
      <c r="B78" s="385" t="s">
        <v>58</v>
      </c>
      <c r="C78" s="373" t="s">
        <v>307</v>
      </c>
      <c r="D78" s="374" t="s">
        <v>308</v>
      </c>
      <c r="E78" s="388" t="s">
        <v>278</v>
      </c>
      <c r="F78" s="391">
        <v>2004</v>
      </c>
      <c r="G78" s="377">
        <v>4.1399999999999997</v>
      </c>
      <c r="H78" s="378">
        <v>7.5</v>
      </c>
      <c r="I78" s="379">
        <v>16</v>
      </c>
      <c r="J78" s="380">
        <v>25</v>
      </c>
      <c r="K78" s="381">
        <f t="shared" si="5"/>
        <v>68.599999999999994</v>
      </c>
      <c r="L78" s="382">
        <f t="shared" si="6"/>
        <v>55</v>
      </c>
      <c r="M78" s="382">
        <f t="shared" si="7"/>
        <v>56</v>
      </c>
      <c r="N78" s="383">
        <f t="shared" si="8"/>
        <v>56.25</v>
      </c>
      <c r="O78" s="384">
        <f t="shared" si="9"/>
        <v>235.85</v>
      </c>
    </row>
    <row r="79" spans="2:15" x14ac:dyDescent="0.25">
      <c r="B79" s="385" t="s">
        <v>61</v>
      </c>
      <c r="C79" s="392" t="s">
        <v>309</v>
      </c>
      <c r="D79" s="393" t="s">
        <v>197</v>
      </c>
      <c r="E79" s="390" t="s">
        <v>283</v>
      </c>
      <c r="F79" s="376">
        <v>2003</v>
      </c>
      <c r="G79" s="377">
        <v>4.08</v>
      </c>
      <c r="H79" s="378">
        <v>7.6</v>
      </c>
      <c r="I79" s="379">
        <v>15</v>
      </c>
      <c r="J79" s="380">
        <v>25</v>
      </c>
      <c r="K79" s="381">
        <f t="shared" si="5"/>
        <v>69.2</v>
      </c>
      <c r="L79" s="382">
        <f t="shared" si="6"/>
        <v>56.999999999999993</v>
      </c>
      <c r="M79" s="382">
        <f t="shared" si="7"/>
        <v>52.5</v>
      </c>
      <c r="N79" s="383">
        <f t="shared" si="8"/>
        <v>56.25</v>
      </c>
      <c r="O79" s="384">
        <f t="shared" si="9"/>
        <v>234.95</v>
      </c>
    </row>
    <row r="80" spans="2:15" x14ac:dyDescent="0.25">
      <c r="B80" s="385" t="s">
        <v>63</v>
      </c>
      <c r="C80" s="392" t="s">
        <v>310</v>
      </c>
      <c r="D80" s="393" t="s">
        <v>195</v>
      </c>
      <c r="E80" s="388" t="s">
        <v>282</v>
      </c>
      <c r="F80" s="376">
        <v>2003</v>
      </c>
      <c r="G80" s="377">
        <v>4.05</v>
      </c>
      <c r="H80" s="378">
        <v>6.9</v>
      </c>
      <c r="I80" s="379">
        <v>13</v>
      </c>
      <c r="J80" s="380">
        <v>31</v>
      </c>
      <c r="K80" s="381">
        <f t="shared" si="5"/>
        <v>69.5</v>
      </c>
      <c r="L80" s="382">
        <f t="shared" si="6"/>
        <v>43.000000000000007</v>
      </c>
      <c r="M80" s="382">
        <f t="shared" si="7"/>
        <v>45.5</v>
      </c>
      <c r="N80" s="383">
        <f t="shared" si="8"/>
        <v>69.75</v>
      </c>
      <c r="O80" s="384">
        <f t="shared" si="9"/>
        <v>227.75</v>
      </c>
    </row>
    <row r="81" spans="2:15" x14ac:dyDescent="0.25">
      <c r="B81" s="385" t="s">
        <v>66</v>
      </c>
      <c r="C81" s="397" t="s">
        <v>341</v>
      </c>
      <c r="D81" s="398" t="s">
        <v>258</v>
      </c>
      <c r="E81" s="390" t="s">
        <v>338</v>
      </c>
      <c r="F81" s="376">
        <v>2004</v>
      </c>
      <c r="G81" s="377">
        <v>4.4000000000000004</v>
      </c>
      <c r="H81" s="378">
        <v>7.2</v>
      </c>
      <c r="I81" s="379">
        <v>14</v>
      </c>
      <c r="J81" s="380">
        <v>28</v>
      </c>
      <c r="K81" s="381">
        <f t="shared" si="5"/>
        <v>66</v>
      </c>
      <c r="L81" s="382">
        <f t="shared" si="6"/>
        <v>49</v>
      </c>
      <c r="M81" s="382">
        <f t="shared" si="7"/>
        <v>49</v>
      </c>
      <c r="N81" s="383">
        <f t="shared" si="8"/>
        <v>63</v>
      </c>
      <c r="O81" s="384">
        <f t="shared" si="9"/>
        <v>227</v>
      </c>
    </row>
    <row r="82" spans="2:15" x14ac:dyDescent="0.25">
      <c r="B82" s="385" t="s">
        <v>68</v>
      </c>
      <c r="C82" s="373" t="s">
        <v>311</v>
      </c>
      <c r="D82" s="374" t="s">
        <v>220</v>
      </c>
      <c r="E82" s="388" t="s">
        <v>312</v>
      </c>
      <c r="F82" s="394">
        <v>2003</v>
      </c>
      <c r="G82" s="377">
        <v>4.37</v>
      </c>
      <c r="H82" s="378">
        <v>7.3</v>
      </c>
      <c r="I82" s="379">
        <v>19</v>
      </c>
      <c r="J82" s="380">
        <v>19</v>
      </c>
      <c r="K82" s="381">
        <f t="shared" si="5"/>
        <v>66.3</v>
      </c>
      <c r="L82" s="382">
        <f t="shared" si="6"/>
        <v>51</v>
      </c>
      <c r="M82" s="382">
        <f t="shared" si="7"/>
        <v>66.5</v>
      </c>
      <c r="N82" s="383">
        <f t="shared" si="8"/>
        <v>42.75</v>
      </c>
      <c r="O82" s="384">
        <f t="shared" si="9"/>
        <v>226.55</v>
      </c>
    </row>
    <row r="83" spans="2:15" x14ac:dyDescent="0.25">
      <c r="B83" s="385" t="s">
        <v>72</v>
      </c>
      <c r="C83" s="373" t="s">
        <v>342</v>
      </c>
      <c r="D83" s="374" t="s">
        <v>195</v>
      </c>
      <c r="E83" s="390" t="s">
        <v>286</v>
      </c>
      <c r="F83" s="376">
        <v>2003</v>
      </c>
      <c r="G83" s="377">
        <v>4.4000000000000004</v>
      </c>
      <c r="H83" s="378">
        <v>7.5</v>
      </c>
      <c r="I83" s="379">
        <v>13</v>
      </c>
      <c r="J83" s="380">
        <v>26</v>
      </c>
      <c r="K83" s="381">
        <f t="shared" si="5"/>
        <v>66</v>
      </c>
      <c r="L83" s="382">
        <f t="shared" si="6"/>
        <v>55</v>
      </c>
      <c r="M83" s="382">
        <f t="shared" si="7"/>
        <v>45.5</v>
      </c>
      <c r="N83" s="383">
        <f t="shared" si="8"/>
        <v>58.5</v>
      </c>
      <c r="O83" s="384">
        <f t="shared" si="9"/>
        <v>225</v>
      </c>
    </row>
    <row r="84" spans="2:15" x14ac:dyDescent="0.25">
      <c r="B84" s="385" t="s">
        <v>75</v>
      </c>
      <c r="C84" s="373" t="s">
        <v>343</v>
      </c>
      <c r="D84" s="374" t="s">
        <v>237</v>
      </c>
      <c r="E84" s="388" t="s">
        <v>288</v>
      </c>
      <c r="F84" s="394">
        <v>2003</v>
      </c>
      <c r="G84" s="377">
        <v>4.53</v>
      </c>
      <c r="H84" s="378">
        <v>7.3</v>
      </c>
      <c r="I84" s="379">
        <v>14</v>
      </c>
      <c r="J84" s="380">
        <v>26</v>
      </c>
      <c r="K84" s="381">
        <f t="shared" si="5"/>
        <v>64.699999999999989</v>
      </c>
      <c r="L84" s="382">
        <f t="shared" si="6"/>
        <v>51</v>
      </c>
      <c r="M84" s="382">
        <f t="shared" si="7"/>
        <v>49</v>
      </c>
      <c r="N84" s="383">
        <f t="shared" si="8"/>
        <v>58.5</v>
      </c>
      <c r="O84" s="384">
        <f t="shared" si="9"/>
        <v>223.2</v>
      </c>
    </row>
    <row r="85" spans="2:15" x14ac:dyDescent="0.25">
      <c r="B85" s="385" t="s">
        <v>78</v>
      </c>
      <c r="C85" s="373" t="s">
        <v>313</v>
      </c>
      <c r="D85" s="374" t="s">
        <v>197</v>
      </c>
      <c r="E85" s="388" t="s">
        <v>312</v>
      </c>
      <c r="F85" s="376">
        <v>2003</v>
      </c>
      <c r="G85" s="377">
        <v>3.83</v>
      </c>
      <c r="H85" s="378">
        <v>7.2</v>
      </c>
      <c r="I85" s="379">
        <v>17</v>
      </c>
      <c r="J85" s="380">
        <v>19</v>
      </c>
      <c r="K85" s="381">
        <f t="shared" si="5"/>
        <v>71.7</v>
      </c>
      <c r="L85" s="382">
        <f t="shared" si="6"/>
        <v>49</v>
      </c>
      <c r="M85" s="382">
        <f t="shared" si="7"/>
        <v>59.5</v>
      </c>
      <c r="N85" s="383">
        <f t="shared" si="8"/>
        <v>42.75</v>
      </c>
      <c r="O85" s="384">
        <f t="shared" si="9"/>
        <v>222.95</v>
      </c>
    </row>
    <row r="86" spans="2:15" x14ac:dyDescent="0.25">
      <c r="B86" s="385" t="s">
        <v>81</v>
      </c>
      <c r="C86" s="373" t="s">
        <v>344</v>
      </c>
      <c r="D86" s="374" t="s">
        <v>209</v>
      </c>
      <c r="E86" s="390" t="s">
        <v>286</v>
      </c>
      <c r="F86" s="376">
        <v>2004</v>
      </c>
      <c r="G86" s="377">
        <v>5.65</v>
      </c>
      <c r="H86" s="378">
        <v>7</v>
      </c>
      <c r="I86" s="379">
        <v>16</v>
      </c>
      <c r="J86" s="380">
        <v>30</v>
      </c>
      <c r="K86" s="381">
        <f t="shared" si="5"/>
        <v>53.5</v>
      </c>
      <c r="L86" s="382">
        <f t="shared" si="6"/>
        <v>45</v>
      </c>
      <c r="M86" s="382">
        <f t="shared" si="7"/>
        <v>56</v>
      </c>
      <c r="N86" s="383">
        <f t="shared" si="8"/>
        <v>67.5</v>
      </c>
      <c r="O86" s="384">
        <f t="shared" si="9"/>
        <v>222</v>
      </c>
    </row>
    <row r="87" spans="2:15" x14ac:dyDescent="0.25">
      <c r="B87" s="400" t="s">
        <v>84</v>
      </c>
      <c r="C87" s="401" t="s">
        <v>314</v>
      </c>
      <c r="D87" s="402" t="s">
        <v>188</v>
      </c>
      <c r="E87" s="403" t="s">
        <v>315</v>
      </c>
      <c r="F87" s="404">
        <v>2004</v>
      </c>
      <c r="G87" s="405">
        <v>5.23</v>
      </c>
      <c r="H87" s="406">
        <v>7.7</v>
      </c>
      <c r="I87" s="407">
        <v>14</v>
      </c>
      <c r="J87" s="408">
        <v>24</v>
      </c>
      <c r="K87" s="409">
        <f t="shared" si="5"/>
        <v>57.699999999999996</v>
      </c>
      <c r="L87" s="410">
        <f t="shared" si="6"/>
        <v>59</v>
      </c>
      <c r="M87" s="410">
        <f t="shared" si="7"/>
        <v>49</v>
      </c>
      <c r="N87" s="411">
        <f t="shared" si="8"/>
        <v>54</v>
      </c>
      <c r="O87" s="412">
        <f t="shared" si="9"/>
        <v>219.7</v>
      </c>
    </row>
    <row r="88" spans="2:15" x14ac:dyDescent="0.25">
      <c r="B88" s="385" t="s">
        <v>106</v>
      </c>
      <c r="C88" s="373" t="s">
        <v>316</v>
      </c>
      <c r="D88" s="374" t="s">
        <v>193</v>
      </c>
      <c r="E88" s="388" t="s">
        <v>299</v>
      </c>
      <c r="F88" s="376">
        <v>2003</v>
      </c>
      <c r="G88" s="377">
        <v>4.74</v>
      </c>
      <c r="H88" s="378">
        <v>7.6</v>
      </c>
      <c r="I88" s="379">
        <v>12</v>
      </c>
      <c r="J88" s="380">
        <v>24</v>
      </c>
      <c r="K88" s="381">
        <f t="shared" si="5"/>
        <v>62.599999999999994</v>
      </c>
      <c r="L88" s="382">
        <f t="shared" si="6"/>
        <v>56.999999999999993</v>
      </c>
      <c r="M88" s="382">
        <f t="shared" si="7"/>
        <v>42</v>
      </c>
      <c r="N88" s="383">
        <f t="shared" si="8"/>
        <v>54</v>
      </c>
      <c r="O88" s="384">
        <f t="shared" si="9"/>
        <v>215.6</v>
      </c>
    </row>
    <row r="89" spans="2:15" x14ac:dyDescent="0.25">
      <c r="B89" s="385" t="s">
        <v>90</v>
      </c>
      <c r="C89" s="373" t="s">
        <v>345</v>
      </c>
      <c r="D89" s="374" t="s">
        <v>207</v>
      </c>
      <c r="E89" s="375" t="s">
        <v>288</v>
      </c>
      <c r="F89" s="376">
        <v>2004</v>
      </c>
      <c r="G89" s="377">
        <v>5.66</v>
      </c>
      <c r="H89" s="378">
        <v>7.6</v>
      </c>
      <c r="I89" s="379">
        <v>13</v>
      </c>
      <c r="J89" s="380">
        <v>25</v>
      </c>
      <c r="K89" s="381">
        <f t="shared" si="5"/>
        <v>53.4</v>
      </c>
      <c r="L89" s="382">
        <f t="shared" si="6"/>
        <v>56.999999999999993</v>
      </c>
      <c r="M89" s="382">
        <f t="shared" si="7"/>
        <v>45.5</v>
      </c>
      <c r="N89" s="383">
        <f t="shared" si="8"/>
        <v>56.25</v>
      </c>
      <c r="O89" s="384">
        <f t="shared" si="9"/>
        <v>212.14999999999998</v>
      </c>
    </row>
    <row r="90" spans="2:15" x14ac:dyDescent="0.25">
      <c r="B90" s="385" t="s">
        <v>94</v>
      </c>
      <c r="C90" s="373" t="s">
        <v>346</v>
      </c>
      <c r="D90" s="374" t="s">
        <v>220</v>
      </c>
      <c r="E90" s="390" t="s">
        <v>286</v>
      </c>
      <c r="F90" s="376">
        <v>2004</v>
      </c>
      <c r="G90" s="377">
        <v>5.89</v>
      </c>
      <c r="H90" s="378">
        <v>7.4</v>
      </c>
      <c r="I90" s="379">
        <v>14</v>
      </c>
      <c r="J90" s="380">
        <v>26</v>
      </c>
      <c r="K90" s="381">
        <f t="shared" si="5"/>
        <v>51.1</v>
      </c>
      <c r="L90" s="382">
        <f t="shared" si="6"/>
        <v>53.000000000000007</v>
      </c>
      <c r="M90" s="382">
        <f t="shared" si="7"/>
        <v>49</v>
      </c>
      <c r="N90" s="383">
        <f t="shared" si="8"/>
        <v>58.5</v>
      </c>
      <c r="O90" s="384">
        <f t="shared" si="9"/>
        <v>211.60000000000002</v>
      </c>
    </row>
    <row r="91" spans="2:15" x14ac:dyDescent="0.25">
      <c r="B91" s="385" t="s">
        <v>97</v>
      </c>
      <c r="C91" s="373" t="s">
        <v>317</v>
      </c>
      <c r="D91" s="374" t="s">
        <v>195</v>
      </c>
      <c r="E91" s="388" t="s">
        <v>278</v>
      </c>
      <c r="F91" s="376">
        <v>2003</v>
      </c>
      <c r="G91" s="377">
        <v>4.01</v>
      </c>
      <c r="H91" s="378">
        <v>7</v>
      </c>
      <c r="I91" s="379">
        <v>16</v>
      </c>
      <c r="J91" s="380">
        <v>18</v>
      </c>
      <c r="K91" s="381">
        <f t="shared" si="5"/>
        <v>69.900000000000006</v>
      </c>
      <c r="L91" s="382">
        <f t="shared" si="6"/>
        <v>45</v>
      </c>
      <c r="M91" s="382">
        <f t="shared" si="7"/>
        <v>56</v>
      </c>
      <c r="N91" s="383">
        <f t="shared" si="8"/>
        <v>40.5</v>
      </c>
      <c r="O91" s="384">
        <f t="shared" si="9"/>
        <v>211.4</v>
      </c>
    </row>
    <row r="92" spans="2:15" x14ac:dyDescent="0.25">
      <c r="B92" s="385" t="s">
        <v>125</v>
      </c>
      <c r="C92" s="397" t="s">
        <v>347</v>
      </c>
      <c r="D92" s="398" t="s">
        <v>258</v>
      </c>
      <c r="E92" s="390" t="s">
        <v>287</v>
      </c>
      <c r="F92" s="376">
        <v>2003</v>
      </c>
      <c r="G92" s="377">
        <v>6.05</v>
      </c>
      <c r="H92" s="378">
        <v>8.1</v>
      </c>
      <c r="I92" s="379">
        <v>12</v>
      </c>
      <c r="J92" s="380">
        <v>22</v>
      </c>
      <c r="K92" s="381">
        <f t="shared" si="5"/>
        <v>49.5</v>
      </c>
      <c r="L92" s="382">
        <f t="shared" si="6"/>
        <v>67</v>
      </c>
      <c r="M92" s="382">
        <f t="shared" si="7"/>
        <v>42</v>
      </c>
      <c r="N92" s="383">
        <f t="shared" si="8"/>
        <v>49.5</v>
      </c>
      <c r="O92" s="384">
        <f t="shared" si="9"/>
        <v>208</v>
      </c>
    </row>
    <row r="93" spans="2:15" x14ac:dyDescent="0.25">
      <c r="B93" s="385" t="s">
        <v>103</v>
      </c>
      <c r="C93" s="373" t="s">
        <v>318</v>
      </c>
      <c r="D93" s="374" t="s">
        <v>228</v>
      </c>
      <c r="E93" s="390" t="s">
        <v>279</v>
      </c>
      <c r="F93" s="394">
        <v>2005</v>
      </c>
      <c r="G93" s="377">
        <v>5.18</v>
      </c>
      <c r="H93" s="378">
        <v>7.4</v>
      </c>
      <c r="I93" s="379">
        <v>14</v>
      </c>
      <c r="J93" s="380">
        <v>21</v>
      </c>
      <c r="K93" s="381">
        <f t="shared" si="5"/>
        <v>58.2</v>
      </c>
      <c r="L93" s="382">
        <f t="shared" si="6"/>
        <v>53.000000000000007</v>
      </c>
      <c r="M93" s="382">
        <f t="shared" si="7"/>
        <v>49</v>
      </c>
      <c r="N93" s="383">
        <f t="shared" si="8"/>
        <v>47.25</v>
      </c>
      <c r="O93" s="384">
        <f t="shared" si="9"/>
        <v>207.45000000000002</v>
      </c>
    </row>
    <row r="94" spans="2:15" x14ac:dyDescent="0.25">
      <c r="B94" s="385" t="s">
        <v>131</v>
      </c>
      <c r="C94" s="373" t="s">
        <v>319</v>
      </c>
      <c r="D94" s="374" t="s">
        <v>320</v>
      </c>
      <c r="E94" s="390" t="s">
        <v>283</v>
      </c>
      <c r="F94" s="395">
        <v>2003</v>
      </c>
      <c r="G94" s="377">
        <v>5.49</v>
      </c>
      <c r="H94" s="378">
        <v>6.8</v>
      </c>
      <c r="I94" s="379">
        <v>18</v>
      </c>
      <c r="J94" s="380">
        <v>21</v>
      </c>
      <c r="K94" s="381">
        <f t="shared" si="5"/>
        <v>55.099999999999994</v>
      </c>
      <c r="L94" s="382">
        <f t="shared" si="6"/>
        <v>41</v>
      </c>
      <c r="M94" s="382">
        <f t="shared" si="7"/>
        <v>63</v>
      </c>
      <c r="N94" s="383">
        <f t="shared" si="8"/>
        <v>47.25</v>
      </c>
      <c r="O94" s="384">
        <f t="shared" si="9"/>
        <v>206.35</v>
      </c>
    </row>
    <row r="95" spans="2:15" x14ac:dyDescent="0.25">
      <c r="B95" s="400" t="s">
        <v>109</v>
      </c>
      <c r="C95" s="401" t="s">
        <v>321</v>
      </c>
      <c r="D95" s="402" t="s">
        <v>197</v>
      </c>
      <c r="E95" s="403" t="s">
        <v>315</v>
      </c>
      <c r="F95" s="413">
        <v>2004</v>
      </c>
      <c r="G95" s="405">
        <v>4.9400000000000004</v>
      </c>
      <c r="H95" s="406">
        <v>7.1</v>
      </c>
      <c r="I95" s="407">
        <v>12</v>
      </c>
      <c r="J95" s="408">
        <v>25</v>
      </c>
      <c r="K95" s="409">
        <f t="shared" si="5"/>
        <v>60.599999999999994</v>
      </c>
      <c r="L95" s="410">
        <f t="shared" si="6"/>
        <v>46.999999999999993</v>
      </c>
      <c r="M95" s="410">
        <f t="shared" si="7"/>
        <v>42</v>
      </c>
      <c r="N95" s="411">
        <f t="shared" si="8"/>
        <v>56.25</v>
      </c>
      <c r="O95" s="412">
        <f t="shared" si="9"/>
        <v>205.85</v>
      </c>
    </row>
    <row r="96" spans="2:15" x14ac:dyDescent="0.25">
      <c r="B96" s="385" t="s">
        <v>112</v>
      </c>
      <c r="C96" s="392" t="s">
        <v>348</v>
      </c>
      <c r="D96" s="393" t="s">
        <v>209</v>
      </c>
      <c r="E96" s="390" t="s">
        <v>349</v>
      </c>
      <c r="F96" s="394">
        <v>2005</v>
      </c>
      <c r="G96" s="422">
        <v>6.54</v>
      </c>
      <c r="H96" s="396">
        <v>6.8</v>
      </c>
      <c r="I96" s="423">
        <v>16</v>
      </c>
      <c r="J96" s="424">
        <v>27</v>
      </c>
      <c r="K96" s="381">
        <f t="shared" si="5"/>
        <v>44.599999999999994</v>
      </c>
      <c r="L96" s="382">
        <f t="shared" si="6"/>
        <v>41</v>
      </c>
      <c r="M96" s="382">
        <f t="shared" si="7"/>
        <v>56</v>
      </c>
      <c r="N96" s="383">
        <f t="shared" si="8"/>
        <v>60.75</v>
      </c>
      <c r="O96" s="384">
        <f t="shared" si="9"/>
        <v>202.35</v>
      </c>
    </row>
    <row r="97" spans="2:15" x14ac:dyDescent="0.25">
      <c r="B97" s="385" t="s">
        <v>115</v>
      </c>
      <c r="C97" s="373" t="s">
        <v>322</v>
      </c>
      <c r="D97" s="374" t="s">
        <v>323</v>
      </c>
      <c r="E97" s="390" t="s">
        <v>279</v>
      </c>
      <c r="F97" s="376">
        <v>2004</v>
      </c>
      <c r="G97" s="425">
        <v>5.44</v>
      </c>
      <c r="H97" s="378">
        <v>6.2</v>
      </c>
      <c r="I97" s="379">
        <v>16</v>
      </c>
      <c r="J97" s="380">
        <v>26</v>
      </c>
      <c r="K97" s="381">
        <f t="shared" si="5"/>
        <v>55.599999999999994</v>
      </c>
      <c r="L97" s="382">
        <f t="shared" si="6"/>
        <v>32</v>
      </c>
      <c r="M97" s="382">
        <f t="shared" si="7"/>
        <v>56</v>
      </c>
      <c r="N97" s="383">
        <f t="shared" si="8"/>
        <v>58.5</v>
      </c>
      <c r="O97" s="384">
        <f t="shared" si="9"/>
        <v>202.1</v>
      </c>
    </row>
    <row r="98" spans="2:15" x14ac:dyDescent="0.25">
      <c r="B98" s="385" t="s">
        <v>118</v>
      </c>
      <c r="C98" s="373" t="s">
        <v>350</v>
      </c>
      <c r="D98" s="374" t="s">
        <v>240</v>
      </c>
      <c r="E98" s="390" t="s">
        <v>287</v>
      </c>
      <c r="F98" s="376">
        <v>2004</v>
      </c>
      <c r="G98" s="425">
        <v>5.44</v>
      </c>
      <c r="H98" s="378">
        <v>7.5</v>
      </c>
      <c r="I98" s="379">
        <v>13</v>
      </c>
      <c r="J98" s="380">
        <v>19</v>
      </c>
      <c r="K98" s="381">
        <f t="shared" si="5"/>
        <v>55.599999999999994</v>
      </c>
      <c r="L98" s="382">
        <f t="shared" si="6"/>
        <v>55</v>
      </c>
      <c r="M98" s="382">
        <f t="shared" si="7"/>
        <v>45.5</v>
      </c>
      <c r="N98" s="383">
        <f t="shared" si="8"/>
        <v>42.75</v>
      </c>
      <c r="O98" s="384">
        <f t="shared" si="9"/>
        <v>198.85</v>
      </c>
    </row>
    <row r="99" spans="2:15" x14ac:dyDescent="0.25">
      <c r="B99" s="385" t="s">
        <v>121</v>
      </c>
      <c r="C99" s="373" t="s">
        <v>351</v>
      </c>
      <c r="D99" s="374" t="s">
        <v>199</v>
      </c>
      <c r="E99" s="390" t="s">
        <v>338</v>
      </c>
      <c r="F99" s="376">
        <v>2003</v>
      </c>
      <c r="G99" s="425">
        <v>3.7</v>
      </c>
      <c r="H99" s="378">
        <v>6.4</v>
      </c>
      <c r="I99" s="379">
        <v>16</v>
      </c>
      <c r="J99" s="380">
        <v>15</v>
      </c>
      <c r="K99" s="381">
        <f t="shared" si="5"/>
        <v>73</v>
      </c>
      <c r="L99" s="382">
        <f t="shared" si="6"/>
        <v>34</v>
      </c>
      <c r="M99" s="382">
        <f t="shared" si="7"/>
        <v>56</v>
      </c>
      <c r="N99" s="383">
        <f t="shared" si="8"/>
        <v>33.75</v>
      </c>
      <c r="O99" s="384">
        <f t="shared" si="9"/>
        <v>196.75</v>
      </c>
    </row>
    <row r="100" spans="2:15" x14ac:dyDescent="0.25">
      <c r="B100" s="385" t="s">
        <v>124</v>
      </c>
      <c r="C100" s="373" t="s">
        <v>352</v>
      </c>
      <c r="D100" s="374" t="s">
        <v>258</v>
      </c>
      <c r="E100" s="390" t="s">
        <v>349</v>
      </c>
      <c r="F100" s="376">
        <v>2007</v>
      </c>
      <c r="G100" s="377">
        <v>6.07</v>
      </c>
      <c r="H100" s="396">
        <v>6.7</v>
      </c>
      <c r="I100" s="379">
        <v>16</v>
      </c>
      <c r="J100" s="380">
        <v>23</v>
      </c>
      <c r="K100" s="381">
        <f t="shared" si="5"/>
        <v>49.3</v>
      </c>
      <c r="L100" s="382">
        <f t="shared" si="6"/>
        <v>39</v>
      </c>
      <c r="M100" s="382">
        <f t="shared" si="7"/>
        <v>56</v>
      </c>
      <c r="N100" s="383">
        <f t="shared" si="8"/>
        <v>51.75</v>
      </c>
      <c r="O100" s="384">
        <f t="shared" si="9"/>
        <v>196.05</v>
      </c>
    </row>
    <row r="101" spans="2:15" x14ac:dyDescent="0.25">
      <c r="B101" s="385" t="s">
        <v>127</v>
      </c>
      <c r="C101" s="373" t="s">
        <v>353</v>
      </c>
      <c r="D101" s="374" t="s">
        <v>240</v>
      </c>
      <c r="E101" s="375" t="s">
        <v>290</v>
      </c>
      <c r="F101" s="389">
        <v>2004</v>
      </c>
      <c r="G101" s="377">
        <v>5.68</v>
      </c>
      <c r="H101" s="378">
        <v>7.1</v>
      </c>
      <c r="I101" s="379">
        <v>16</v>
      </c>
      <c r="J101" s="380">
        <v>17</v>
      </c>
      <c r="K101" s="381">
        <f t="shared" si="5"/>
        <v>53.2</v>
      </c>
      <c r="L101" s="382">
        <f t="shared" si="6"/>
        <v>46.999999999999993</v>
      </c>
      <c r="M101" s="382">
        <f t="shared" si="7"/>
        <v>56</v>
      </c>
      <c r="N101" s="383">
        <f t="shared" si="8"/>
        <v>38.25</v>
      </c>
      <c r="O101" s="384">
        <f t="shared" si="9"/>
        <v>194.45</v>
      </c>
    </row>
    <row r="102" spans="2:15" x14ac:dyDescent="0.25">
      <c r="B102" s="385" t="s">
        <v>130</v>
      </c>
      <c r="C102" s="373" t="s">
        <v>354</v>
      </c>
      <c r="D102" s="374" t="s">
        <v>258</v>
      </c>
      <c r="E102" s="390" t="s">
        <v>349</v>
      </c>
      <c r="F102" s="376">
        <v>2003</v>
      </c>
      <c r="G102" s="377">
        <v>5.4</v>
      </c>
      <c r="H102" s="378">
        <v>6.7</v>
      </c>
      <c r="I102" s="379">
        <v>12</v>
      </c>
      <c r="J102" s="380">
        <v>25</v>
      </c>
      <c r="K102" s="381">
        <f t="shared" si="5"/>
        <v>56</v>
      </c>
      <c r="L102" s="382">
        <f t="shared" si="6"/>
        <v>39</v>
      </c>
      <c r="M102" s="382">
        <f t="shared" si="7"/>
        <v>42</v>
      </c>
      <c r="N102" s="383">
        <f t="shared" si="8"/>
        <v>56.25</v>
      </c>
      <c r="O102" s="384">
        <f t="shared" si="9"/>
        <v>193.25</v>
      </c>
    </row>
    <row r="103" spans="2:15" x14ac:dyDescent="0.25">
      <c r="B103" s="385" t="s">
        <v>134</v>
      </c>
      <c r="C103" s="373" t="s">
        <v>324</v>
      </c>
      <c r="D103" s="374" t="s">
        <v>186</v>
      </c>
      <c r="E103" s="375" t="s">
        <v>312</v>
      </c>
      <c r="F103" s="376">
        <v>2003</v>
      </c>
      <c r="G103" s="377">
        <v>4.26</v>
      </c>
      <c r="H103" s="378">
        <v>7.5</v>
      </c>
      <c r="I103" s="379">
        <v>10</v>
      </c>
      <c r="J103" s="380">
        <v>14</v>
      </c>
      <c r="K103" s="381">
        <f t="shared" si="5"/>
        <v>67.400000000000006</v>
      </c>
      <c r="L103" s="382">
        <f t="shared" si="6"/>
        <v>55</v>
      </c>
      <c r="M103" s="382">
        <f t="shared" si="7"/>
        <v>35</v>
      </c>
      <c r="N103" s="383">
        <f t="shared" si="8"/>
        <v>31.5</v>
      </c>
      <c r="O103" s="384">
        <f t="shared" si="9"/>
        <v>188.9</v>
      </c>
    </row>
    <row r="104" spans="2:15" x14ac:dyDescent="0.25">
      <c r="B104" s="385" t="s">
        <v>136</v>
      </c>
      <c r="C104" s="373" t="s">
        <v>355</v>
      </c>
      <c r="D104" s="374" t="s">
        <v>195</v>
      </c>
      <c r="E104" s="388" t="s">
        <v>288</v>
      </c>
      <c r="F104" s="376">
        <v>2003</v>
      </c>
      <c r="G104" s="377">
        <v>7.1</v>
      </c>
      <c r="H104" s="378">
        <v>7.8</v>
      </c>
      <c r="I104" s="379">
        <v>7</v>
      </c>
      <c r="J104" s="380">
        <v>25</v>
      </c>
      <c r="K104" s="381">
        <f t="shared" si="5"/>
        <v>39</v>
      </c>
      <c r="L104" s="382">
        <f t="shared" si="6"/>
        <v>61</v>
      </c>
      <c r="M104" s="382">
        <f t="shared" si="7"/>
        <v>24.5</v>
      </c>
      <c r="N104" s="383">
        <f t="shared" si="8"/>
        <v>56.25</v>
      </c>
      <c r="O104" s="384">
        <f t="shared" si="9"/>
        <v>180.75</v>
      </c>
    </row>
    <row r="105" spans="2:15" x14ac:dyDescent="0.25">
      <c r="B105" s="385" t="s">
        <v>139</v>
      </c>
      <c r="C105" s="373" t="s">
        <v>356</v>
      </c>
      <c r="D105" s="374" t="s">
        <v>357</v>
      </c>
      <c r="E105" s="390" t="s">
        <v>286</v>
      </c>
      <c r="F105" s="376">
        <v>2004</v>
      </c>
      <c r="G105" s="377">
        <v>7.9</v>
      </c>
      <c r="H105" s="378">
        <v>5.9</v>
      </c>
      <c r="I105" s="379">
        <v>17</v>
      </c>
      <c r="J105" s="380">
        <v>27</v>
      </c>
      <c r="K105" s="381">
        <f t="shared" si="5"/>
        <v>31</v>
      </c>
      <c r="L105" s="382">
        <f t="shared" si="6"/>
        <v>29.000000000000004</v>
      </c>
      <c r="M105" s="382">
        <f t="shared" si="7"/>
        <v>59.5</v>
      </c>
      <c r="N105" s="383">
        <f t="shared" si="8"/>
        <v>60.75</v>
      </c>
      <c r="O105" s="384">
        <f t="shared" si="9"/>
        <v>180.25</v>
      </c>
    </row>
    <row r="106" spans="2:15" x14ac:dyDescent="0.25">
      <c r="B106" s="400" t="s">
        <v>142</v>
      </c>
      <c r="C106" s="401" t="s">
        <v>325</v>
      </c>
      <c r="D106" s="402" t="s">
        <v>326</v>
      </c>
      <c r="E106" s="403" t="s">
        <v>315</v>
      </c>
      <c r="F106" s="415">
        <v>2005</v>
      </c>
      <c r="G106" s="405">
        <v>6.84</v>
      </c>
      <c r="H106" s="406">
        <v>7</v>
      </c>
      <c r="I106" s="407">
        <v>12</v>
      </c>
      <c r="J106" s="408">
        <v>22</v>
      </c>
      <c r="K106" s="409">
        <f t="shared" si="5"/>
        <v>41.599999999999994</v>
      </c>
      <c r="L106" s="410">
        <f t="shared" si="6"/>
        <v>45</v>
      </c>
      <c r="M106" s="410">
        <f t="shared" si="7"/>
        <v>42</v>
      </c>
      <c r="N106" s="411">
        <f t="shared" si="8"/>
        <v>49.5</v>
      </c>
      <c r="O106" s="412">
        <f t="shared" si="9"/>
        <v>178.1</v>
      </c>
    </row>
    <row r="107" spans="2:15" x14ac:dyDescent="0.25">
      <c r="B107" s="385" t="s">
        <v>145</v>
      </c>
      <c r="C107" s="373" t="s">
        <v>358</v>
      </c>
      <c r="D107" s="374" t="s">
        <v>228</v>
      </c>
      <c r="E107" s="388" t="s">
        <v>291</v>
      </c>
      <c r="F107" s="426">
        <v>2004</v>
      </c>
      <c r="G107" s="377">
        <v>7.82</v>
      </c>
      <c r="H107" s="396">
        <v>7</v>
      </c>
      <c r="I107" s="379">
        <v>12</v>
      </c>
      <c r="J107" s="380">
        <v>25</v>
      </c>
      <c r="K107" s="381">
        <f t="shared" si="5"/>
        <v>31.799999999999997</v>
      </c>
      <c r="L107" s="382">
        <f t="shared" si="6"/>
        <v>45</v>
      </c>
      <c r="M107" s="382">
        <f t="shared" si="7"/>
        <v>42</v>
      </c>
      <c r="N107" s="383">
        <f t="shared" si="8"/>
        <v>56.25</v>
      </c>
      <c r="O107" s="384">
        <f t="shared" si="9"/>
        <v>175.05</v>
      </c>
    </row>
    <row r="108" spans="2:15" x14ac:dyDescent="0.25">
      <c r="B108" s="400" t="s">
        <v>148</v>
      </c>
      <c r="C108" s="401" t="s">
        <v>327</v>
      </c>
      <c r="D108" s="402" t="s">
        <v>209</v>
      </c>
      <c r="E108" s="403" t="s">
        <v>315</v>
      </c>
      <c r="F108" s="416">
        <v>2005</v>
      </c>
      <c r="G108" s="405">
        <v>6.61</v>
      </c>
      <c r="H108" s="414">
        <v>7.6</v>
      </c>
      <c r="I108" s="407">
        <v>6</v>
      </c>
      <c r="J108" s="408">
        <v>23</v>
      </c>
      <c r="K108" s="409">
        <f t="shared" si="5"/>
        <v>43.899999999999991</v>
      </c>
      <c r="L108" s="410">
        <f t="shared" si="6"/>
        <v>56.999999999999993</v>
      </c>
      <c r="M108" s="410">
        <f t="shared" si="7"/>
        <v>21</v>
      </c>
      <c r="N108" s="411">
        <f t="shared" si="8"/>
        <v>51.75</v>
      </c>
      <c r="O108" s="412">
        <f t="shared" si="9"/>
        <v>173.64999999999998</v>
      </c>
    </row>
    <row r="109" spans="2:15" x14ac:dyDescent="0.25">
      <c r="B109" s="385" t="s">
        <v>150</v>
      </c>
      <c r="C109" s="373" t="s">
        <v>359</v>
      </c>
      <c r="D109" s="374" t="s">
        <v>211</v>
      </c>
      <c r="E109" s="388" t="s">
        <v>290</v>
      </c>
      <c r="F109" s="376">
        <v>2004</v>
      </c>
      <c r="G109" s="377">
        <v>6.82</v>
      </c>
      <c r="H109" s="396">
        <v>7.7</v>
      </c>
      <c r="I109" s="379">
        <v>8</v>
      </c>
      <c r="J109" s="380">
        <v>17</v>
      </c>
      <c r="K109" s="381">
        <f t="shared" si="5"/>
        <v>41.8</v>
      </c>
      <c r="L109" s="382">
        <f t="shared" si="6"/>
        <v>59</v>
      </c>
      <c r="M109" s="382">
        <f t="shared" si="7"/>
        <v>28</v>
      </c>
      <c r="N109" s="383">
        <f t="shared" si="8"/>
        <v>38.25</v>
      </c>
      <c r="O109" s="384">
        <f t="shared" si="9"/>
        <v>167.05</v>
      </c>
    </row>
    <row r="110" spans="2:15" x14ac:dyDescent="0.25">
      <c r="B110" s="385" t="s">
        <v>152</v>
      </c>
      <c r="C110" s="373" t="s">
        <v>328</v>
      </c>
      <c r="D110" s="374" t="s">
        <v>220</v>
      </c>
      <c r="E110" s="388" t="s">
        <v>282</v>
      </c>
      <c r="F110" s="376">
        <v>2005</v>
      </c>
      <c r="G110" s="377">
        <v>7.12</v>
      </c>
      <c r="H110" s="378">
        <v>6.9</v>
      </c>
      <c r="I110" s="379">
        <v>10</v>
      </c>
      <c r="J110" s="380">
        <v>22</v>
      </c>
      <c r="K110" s="381">
        <f t="shared" si="5"/>
        <v>38.799999999999997</v>
      </c>
      <c r="L110" s="382">
        <f t="shared" si="6"/>
        <v>43.000000000000007</v>
      </c>
      <c r="M110" s="382">
        <f t="shared" si="7"/>
        <v>35</v>
      </c>
      <c r="N110" s="383">
        <f t="shared" si="8"/>
        <v>49.5</v>
      </c>
      <c r="O110" s="384">
        <f t="shared" si="9"/>
        <v>166.3</v>
      </c>
    </row>
    <row r="111" spans="2:15" x14ac:dyDescent="0.25">
      <c r="B111" s="385" t="s">
        <v>156</v>
      </c>
      <c r="C111" s="373" t="s">
        <v>360</v>
      </c>
      <c r="D111" s="374" t="s">
        <v>199</v>
      </c>
      <c r="E111" s="388" t="s">
        <v>290</v>
      </c>
      <c r="F111" s="389">
        <v>2004</v>
      </c>
      <c r="G111" s="377">
        <v>7.64</v>
      </c>
      <c r="H111" s="378">
        <v>6.3</v>
      </c>
      <c r="I111" s="379">
        <v>11</v>
      </c>
      <c r="J111" s="380">
        <v>25</v>
      </c>
      <c r="K111" s="381">
        <f t="shared" si="5"/>
        <v>33.600000000000009</v>
      </c>
      <c r="L111" s="382">
        <f t="shared" si="6"/>
        <v>33</v>
      </c>
      <c r="M111" s="382">
        <f t="shared" si="7"/>
        <v>38.5</v>
      </c>
      <c r="N111" s="383">
        <f t="shared" si="8"/>
        <v>56.25</v>
      </c>
      <c r="O111" s="384">
        <f t="shared" si="9"/>
        <v>161.35000000000002</v>
      </c>
    </row>
    <row r="112" spans="2:15" x14ac:dyDescent="0.25">
      <c r="B112" s="385" t="s">
        <v>267</v>
      </c>
      <c r="C112" s="373" t="s">
        <v>248</v>
      </c>
      <c r="D112" s="374" t="s">
        <v>361</v>
      </c>
      <c r="E112" s="388" t="s">
        <v>290</v>
      </c>
      <c r="F112" s="376">
        <v>2003</v>
      </c>
      <c r="G112" s="377">
        <v>6.29</v>
      </c>
      <c r="H112" s="378">
        <v>6.6</v>
      </c>
      <c r="I112" s="379">
        <v>6</v>
      </c>
      <c r="J112" s="380">
        <v>23</v>
      </c>
      <c r="K112" s="381">
        <f t="shared" si="5"/>
        <v>47.1</v>
      </c>
      <c r="L112" s="382">
        <f t="shared" si="6"/>
        <v>36.999999999999993</v>
      </c>
      <c r="M112" s="382">
        <f t="shared" si="7"/>
        <v>21</v>
      </c>
      <c r="N112" s="383">
        <f t="shared" si="8"/>
        <v>51.75</v>
      </c>
      <c r="O112" s="384">
        <f t="shared" si="9"/>
        <v>156.85</v>
      </c>
    </row>
    <row r="113" spans="2:15" x14ac:dyDescent="0.25">
      <c r="B113" s="385" t="s">
        <v>268</v>
      </c>
      <c r="C113" s="373" t="s">
        <v>329</v>
      </c>
      <c r="D113" s="374" t="s">
        <v>207</v>
      </c>
      <c r="E113" s="390" t="s">
        <v>279</v>
      </c>
      <c r="F113" s="376">
        <v>2004</v>
      </c>
      <c r="G113" s="377">
        <v>7.93</v>
      </c>
      <c r="H113" s="378">
        <v>5.7</v>
      </c>
      <c r="I113" s="379">
        <v>12</v>
      </c>
      <c r="J113" s="380">
        <v>23</v>
      </c>
      <c r="K113" s="381">
        <f t="shared" si="5"/>
        <v>30.700000000000003</v>
      </c>
      <c r="L113" s="382">
        <f t="shared" si="6"/>
        <v>27</v>
      </c>
      <c r="M113" s="382">
        <f t="shared" si="7"/>
        <v>42</v>
      </c>
      <c r="N113" s="383">
        <f t="shared" si="8"/>
        <v>51.75</v>
      </c>
      <c r="O113" s="384">
        <f t="shared" si="9"/>
        <v>151.44999999999999</v>
      </c>
    </row>
    <row r="114" spans="2:15" x14ac:dyDescent="0.25">
      <c r="B114" s="385" t="s">
        <v>269</v>
      </c>
      <c r="C114" s="373" t="s">
        <v>362</v>
      </c>
      <c r="D114" s="374" t="s">
        <v>240</v>
      </c>
      <c r="E114" s="388" t="s">
        <v>363</v>
      </c>
      <c r="F114" s="376">
        <v>2004</v>
      </c>
      <c r="G114" s="377">
        <v>8.19</v>
      </c>
      <c r="H114" s="378">
        <v>7.2</v>
      </c>
      <c r="I114" s="379">
        <v>8</v>
      </c>
      <c r="J114" s="380">
        <v>18</v>
      </c>
      <c r="K114" s="381">
        <f t="shared" si="5"/>
        <v>28.100000000000009</v>
      </c>
      <c r="L114" s="382">
        <f t="shared" si="6"/>
        <v>49</v>
      </c>
      <c r="M114" s="382">
        <f t="shared" si="7"/>
        <v>28</v>
      </c>
      <c r="N114" s="383">
        <f t="shared" si="8"/>
        <v>40.5</v>
      </c>
      <c r="O114" s="384">
        <f t="shared" si="9"/>
        <v>145.60000000000002</v>
      </c>
    </row>
    <row r="115" spans="2:15" x14ac:dyDescent="0.25">
      <c r="B115" s="385" t="s">
        <v>271</v>
      </c>
      <c r="C115" s="373" t="s">
        <v>330</v>
      </c>
      <c r="D115" s="374" t="s">
        <v>147</v>
      </c>
      <c r="E115" s="390" t="s">
        <v>283</v>
      </c>
      <c r="F115" s="376">
        <v>2005</v>
      </c>
      <c r="G115" s="377">
        <v>9.1300000000000008</v>
      </c>
      <c r="H115" s="378">
        <v>6.5</v>
      </c>
      <c r="I115" s="379">
        <v>11</v>
      </c>
      <c r="J115" s="380">
        <v>23</v>
      </c>
      <c r="K115" s="381">
        <f t="shared" si="5"/>
        <v>18.699999999999989</v>
      </c>
      <c r="L115" s="382">
        <f t="shared" si="6"/>
        <v>35</v>
      </c>
      <c r="M115" s="382">
        <f t="shared" si="7"/>
        <v>38.5</v>
      </c>
      <c r="N115" s="383">
        <f t="shared" si="8"/>
        <v>51.75</v>
      </c>
      <c r="O115" s="384">
        <f t="shared" si="9"/>
        <v>143.94999999999999</v>
      </c>
    </row>
    <row r="116" spans="2:15" x14ac:dyDescent="0.25">
      <c r="B116" s="385" t="s">
        <v>272</v>
      </c>
      <c r="C116" s="373" t="s">
        <v>364</v>
      </c>
      <c r="D116" s="374" t="s">
        <v>218</v>
      </c>
      <c r="E116" s="390" t="s">
        <v>292</v>
      </c>
      <c r="F116" s="376">
        <v>2005</v>
      </c>
      <c r="G116" s="377">
        <v>9.82</v>
      </c>
      <c r="H116" s="378">
        <v>6.2</v>
      </c>
      <c r="I116" s="379">
        <v>11</v>
      </c>
      <c r="J116" s="380">
        <v>26</v>
      </c>
      <c r="K116" s="381">
        <f t="shared" si="5"/>
        <v>11.799999999999997</v>
      </c>
      <c r="L116" s="382">
        <f t="shared" si="6"/>
        <v>32</v>
      </c>
      <c r="M116" s="382">
        <f t="shared" si="7"/>
        <v>38.5</v>
      </c>
      <c r="N116" s="383">
        <f t="shared" si="8"/>
        <v>58.5</v>
      </c>
      <c r="O116" s="384">
        <f t="shared" si="9"/>
        <v>140.80000000000001</v>
      </c>
    </row>
    <row r="117" spans="2:15" x14ac:dyDescent="0.25">
      <c r="B117" s="385" t="s">
        <v>273</v>
      </c>
      <c r="C117" s="373" t="s">
        <v>365</v>
      </c>
      <c r="D117" s="374" t="s">
        <v>366</v>
      </c>
      <c r="E117" s="388" t="s">
        <v>288</v>
      </c>
      <c r="F117" s="376">
        <v>2003</v>
      </c>
      <c r="G117" s="377">
        <v>11.25</v>
      </c>
      <c r="H117" s="378">
        <v>6.1</v>
      </c>
      <c r="I117" s="379">
        <v>12</v>
      </c>
      <c r="J117" s="380">
        <v>30</v>
      </c>
      <c r="K117" s="381">
        <f t="shared" si="5"/>
        <v>0</v>
      </c>
      <c r="L117" s="382">
        <f t="shared" si="6"/>
        <v>30.999999999999996</v>
      </c>
      <c r="M117" s="382">
        <f t="shared" si="7"/>
        <v>42</v>
      </c>
      <c r="N117" s="383">
        <f t="shared" si="8"/>
        <v>67.5</v>
      </c>
      <c r="O117" s="384">
        <f t="shared" si="9"/>
        <v>140.5</v>
      </c>
    </row>
    <row r="118" spans="2:15" x14ac:dyDescent="0.25">
      <c r="B118" s="427" t="s">
        <v>274</v>
      </c>
      <c r="C118" s="397" t="s">
        <v>331</v>
      </c>
      <c r="D118" s="398" t="s">
        <v>141</v>
      </c>
      <c r="E118" s="388" t="s">
        <v>332</v>
      </c>
      <c r="F118" s="376">
        <v>2006</v>
      </c>
      <c r="G118" s="425">
        <v>9.51</v>
      </c>
      <c r="H118" s="396">
        <v>5.7</v>
      </c>
      <c r="I118" s="423">
        <v>13</v>
      </c>
      <c r="J118" s="424">
        <v>23</v>
      </c>
      <c r="K118" s="381">
        <f t="shared" si="5"/>
        <v>14.900000000000006</v>
      </c>
      <c r="L118" s="382">
        <f t="shared" si="6"/>
        <v>27</v>
      </c>
      <c r="M118" s="382">
        <f t="shared" si="7"/>
        <v>45.5</v>
      </c>
      <c r="N118" s="383">
        <f t="shared" si="8"/>
        <v>51.75</v>
      </c>
      <c r="O118" s="384">
        <f t="shared" si="9"/>
        <v>139.15</v>
      </c>
    </row>
    <row r="119" spans="2:15" x14ac:dyDescent="0.25">
      <c r="B119" s="385" t="s">
        <v>367</v>
      </c>
      <c r="C119" s="373" t="s">
        <v>333</v>
      </c>
      <c r="D119" s="374" t="s">
        <v>334</v>
      </c>
      <c r="E119" s="388" t="s">
        <v>282</v>
      </c>
      <c r="F119" s="394">
        <v>2005</v>
      </c>
      <c r="G119" s="428">
        <v>8.48</v>
      </c>
      <c r="H119" s="429">
        <v>6.2</v>
      </c>
      <c r="I119" s="430">
        <v>10</v>
      </c>
      <c r="J119" s="431">
        <v>19</v>
      </c>
      <c r="K119" s="381">
        <f t="shared" si="5"/>
        <v>25.199999999999989</v>
      </c>
      <c r="L119" s="382">
        <f t="shared" si="6"/>
        <v>32</v>
      </c>
      <c r="M119" s="382">
        <f t="shared" si="7"/>
        <v>35</v>
      </c>
      <c r="N119" s="383">
        <f t="shared" si="8"/>
        <v>42.75</v>
      </c>
      <c r="O119" s="384">
        <f t="shared" si="9"/>
        <v>134.94999999999999</v>
      </c>
    </row>
    <row r="120" spans="2:15" x14ac:dyDescent="0.25">
      <c r="B120" s="427" t="s">
        <v>368</v>
      </c>
      <c r="C120" s="373" t="s">
        <v>335</v>
      </c>
      <c r="D120" s="374" t="s">
        <v>99</v>
      </c>
      <c r="E120" s="390" t="s">
        <v>283</v>
      </c>
      <c r="F120" s="376">
        <v>2005</v>
      </c>
      <c r="G120" s="428">
        <v>10.78</v>
      </c>
      <c r="H120" s="429">
        <v>6.3</v>
      </c>
      <c r="I120" s="430">
        <v>9</v>
      </c>
      <c r="J120" s="431">
        <v>26</v>
      </c>
      <c r="K120" s="381">
        <f t="shared" si="5"/>
        <v>2.2000000000000028</v>
      </c>
      <c r="L120" s="382">
        <f t="shared" si="6"/>
        <v>33</v>
      </c>
      <c r="M120" s="382">
        <f t="shared" si="7"/>
        <v>31.5</v>
      </c>
      <c r="N120" s="383">
        <f t="shared" si="8"/>
        <v>58.5</v>
      </c>
      <c r="O120" s="384">
        <f t="shared" si="9"/>
        <v>125.2</v>
      </c>
    </row>
    <row r="121" spans="2:15" x14ac:dyDescent="0.25">
      <c r="B121" s="427" t="s">
        <v>369</v>
      </c>
      <c r="C121" s="397" t="s">
        <v>370</v>
      </c>
      <c r="D121" s="398" t="s">
        <v>209</v>
      </c>
      <c r="E121" s="388" t="s">
        <v>291</v>
      </c>
      <c r="F121" s="432">
        <v>2004</v>
      </c>
      <c r="G121" s="433">
        <v>7.91</v>
      </c>
      <c r="H121" s="396">
        <v>5.3</v>
      </c>
      <c r="I121" s="423">
        <v>5</v>
      </c>
      <c r="J121" s="434">
        <v>23</v>
      </c>
      <c r="K121" s="381">
        <f t="shared" si="5"/>
        <v>30.900000000000006</v>
      </c>
      <c r="L121" s="382">
        <f t="shared" si="6"/>
        <v>23</v>
      </c>
      <c r="M121" s="382">
        <f t="shared" si="7"/>
        <v>17.5</v>
      </c>
      <c r="N121" s="383">
        <f t="shared" si="8"/>
        <v>51.75</v>
      </c>
      <c r="O121" s="384">
        <f t="shared" si="9"/>
        <v>123.15</v>
      </c>
    </row>
    <row r="122" spans="2:15" x14ac:dyDescent="0.25">
      <c r="B122" s="427" t="s">
        <v>371</v>
      </c>
      <c r="C122" s="397" t="s">
        <v>372</v>
      </c>
      <c r="D122" s="398" t="s">
        <v>373</v>
      </c>
      <c r="E122" s="390" t="s">
        <v>287</v>
      </c>
      <c r="F122" s="435">
        <v>2003</v>
      </c>
      <c r="G122" s="377">
        <v>17.07</v>
      </c>
      <c r="H122" s="378">
        <v>8.1</v>
      </c>
      <c r="I122" s="379">
        <v>3</v>
      </c>
      <c r="J122" s="380">
        <v>18</v>
      </c>
      <c r="K122" s="381">
        <f t="shared" si="5"/>
        <v>0</v>
      </c>
      <c r="L122" s="382">
        <f t="shared" si="6"/>
        <v>67</v>
      </c>
      <c r="M122" s="382">
        <f t="shared" si="7"/>
        <v>10.5</v>
      </c>
      <c r="N122" s="383">
        <f t="shared" si="8"/>
        <v>40.5</v>
      </c>
      <c r="O122" s="384">
        <f t="shared" si="9"/>
        <v>118</v>
      </c>
    </row>
    <row r="123" spans="2:15" x14ac:dyDescent="0.25">
      <c r="B123" s="427" t="s">
        <v>374</v>
      </c>
      <c r="C123" s="373" t="s">
        <v>375</v>
      </c>
      <c r="D123" s="374" t="s">
        <v>376</v>
      </c>
      <c r="E123" s="390" t="s">
        <v>292</v>
      </c>
      <c r="F123" s="432">
        <v>2007</v>
      </c>
      <c r="G123" s="377">
        <v>14.97</v>
      </c>
      <c r="H123" s="378">
        <v>6.2</v>
      </c>
      <c r="I123" s="379">
        <v>10</v>
      </c>
      <c r="J123" s="380">
        <v>22</v>
      </c>
      <c r="K123" s="381">
        <f t="shared" si="5"/>
        <v>0</v>
      </c>
      <c r="L123" s="382">
        <f t="shared" si="6"/>
        <v>32</v>
      </c>
      <c r="M123" s="382">
        <f t="shared" si="7"/>
        <v>35</v>
      </c>
      <c r="N123" s="383">
        <f t="shared" si="8"/>
        <v>49.5</v>
      </c>
      <c r="O123" s="384">
        <f t="shared" si="9"/>
        <v>116.5</v>
      </c>
    </row>
    <row r="124" spans="2:15" x14ac:dyDescent="0.25">
      <c r="B124" s="427" t="s">
        <v>377</v>
      </c>
      <c r="C124" s="373" t="s">
        <v>378</v>
      </c>
      <c r="D124" s="374" t="s">
        <v>379</v>
      </c>
      <c r="E124" s="390" t="s">
        <v>292</v>
      </c>
      <c r="F124" s="432">
        <v>2007</v>
      </c>
      <c r="G124" s="377">
        <v>12.82</v>
      </c>
      <c r="H124" s="378">
        <v>5.4</v>
      </c>
      <c r="I124" s="379">
        <v>12</v>
      </c>
      <c r="J124" s="380">
        <v>22</v>
      </c>
      <c r="K124" s="381">
        <f t="shared" si="5"/>
        <v>0</v>
      </c>
      <c r="L124" s="382">
        <f t="shared" si="6"/>
        <v>24.000000000000004</v>
      </c>
      <c r="M124" s="382">
        <f t="shared" si="7"/>
        <v>42</v>
      </c>
      <c r="N124" s="383">
        <f t="shared" si="8"/>
        <v>49.5</v>
      </c>
      <c r="O124" s="384">
        <f t="shared" si="9"/>
        <v>115.5</v>
      </c>
    </row>
  </sheetData>
  <mergeCells count="16">
    <mergeCell ref="G67:J67"/>
    <mergeCell ref="K67:N67"/>
    <mergeCell ref="B65:G65"/>
    <mergeCell ref="C25:E25"/>
    <mergeCell ref="G35:J35"/>
    <mergeCell ref="K35:N35"/>
    <mergeCell ref="B14:G14"/>
    <mergeCell ref="B33:G33"/>
    <mergeCell ref="H33:M33"/>
    <mergeCell ref="N33:O33"/>
    <mergeCell ref="B3:G3"/>
    <mergeCell ref="C5:E5"/>
    <mergeCell ref="C6:E6"/>
    <mergeCell ref="C16:E16"/>
    <mergeCell ref="C17:E17"/>
    <mergeCell ref="C23:E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Družstva dívky</vt:lpstr>
      <vt:lpstr>Dívky</vt:lpstr>
      <vt:lpstr>Družstva hoši</vt:lpstr>
      <vt:lpstr>Hoši Brno</vt:lpstr>
      <vt:lpstr>Hoši kraj</vt:lpstr>
      <vt:lpstr>Žáci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Mgr. Michal Snopek</cp:lastModifiedBy>
  <cp:lastPrinted>2019-04-18T06:50:59Z</cp:lastPrinted>
  <dcterms:created xsi:type="dcterms:W3CDTF">2013-04-10T09:42:26Z</dcterms:created>
  <dcterms:modified xsi:type="dcterms:W3CDTF">2019-04-18T07:18:37Z</dcterms:modified>
</cp:coreProperties>
</file>